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BDDB0C33-D12B-4BEB-86D2-4425D6B3A4EF}" xr6:coauthVersionLast="47" xr6:coauthVersionMax="47" xr10:uidLastSave="{00000000-0000-0000-0000-000000000000}"/>
  <bookViews>
    <workbookView xWindow="-120" yWindow="-120" windowWidth="15600" windowHeight="11160" tabRatio="912" xr2:uid="{00000000-000D-0000-FFFF-FFFF00000000}"/>
  </bookViews>
  <sheets>
    <sheet name="DIRECT" sheetId="1" r:id="rId1"/>
    <sheet name="JP" sheetId="3" r:id="rId2"/>
    <sheet name="KR" sheetId="16" r:id="rId3"/>
    <sheet name="VN" sheetId="5" r:id="rId4"/>
    <sheet name="SG" sheetId="17" r:id="rId5"/>
    <sheet name="PH" sheetId="7" r:id="rId6"/>
    <sheet name="TH" sheetId="8" r:id="rId7"/>
    <sheet name="TW" sheetId="9" r:id="rId8"/>
    <sheet name="AU" sheetId="10" r:id="rId9"/>
    <sheet name="NORTH CN" sheetId="11" r:id="rId10"/>
    <sheet name="SOUTH CN" sheetId="18" r:id="rId11"/>
    <sheet name="MY" sheetId="12" r:id="rId12"/>
    <sheet name="IN" sheetId="13" r:id="rId13"/>
    <sheet name="LK" sheetId="19" r:id="rId14"/>
    <sheet name="PK" sheetId="14" r:id="rId15"/>
  </sheets>
  <definedNames>
    <definedName name="_xlnm.Print_Area" localSheetId="8">AU!$A$1:$I$22</definedName>
    <definedName name="_xlnm.Print_Area" localSheetId="12">IN!$A$1:$G$16</definedName>
    <definedName name="_xlnm.Print_Area" localSheetId="1">JP!$A$1:$M$67</definedName>
    <definedName name="_xlnm.Print_Area" localSheetId="2">KR!$A$1:$I$25</definedName>
    <definedName name="_xlnm.Print_Area" localSheetId="13">LK!$A$1:$G$15</definedName>
    <definedName name="_xlnm.Print_Area" localSheetId="11">MY!$A$1:$H$19</definedName>
    <definedName name="_xlnm.Print_Area" localSheetId="9">'NORTH CN'!$A$1:$I$27</definedName>
    <definedName name="_xlnm.Print_Area" localSheetId="5">PH!$A$1:$I$21</definedName>
    <definedName name="_xlnm.Print_Area" localSheetId="14">PK!$A$1:$G$15</definedName>
    <definedName name="_xlnm.Print_Area" localSheetId="4">SG!$A$1:$I$19</definedName>
    <definedName name="_xlnm.Print_Area" localSheetId="10">'SOUTH CN'!$A$1:$I$41</definedName>
    <definedName name="_xlnm.Print_Area" localSheetId="6">TH!$A$1:$I$25</definedName>
    <definedName name="_xlnm.Print_Area" localSheetId="7">TW!$A$1:$I$30</definedName>
    <definedName name="_xlnm.Print_Area" localSheetId="3">VN!$A$1:$I$38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L23" i="3"/>
  <c r="K23" i="3"/>
  <c r="J23" i="3"/>
  <c r="I23" i="3"/>
  <c r="H23" i="3"/>
  <c r="L22" i="3"/>
  <c r="K22" i="3"/>
  <c r="J22" i="3"/>
  <c r="I22" i="3"/>
  <c r="H22" i="3"/>
  <c r="H13" i="14"/>
  <c r="E13" i="14"/>
  <c r="E12" i="14"/>
  <c r="E13" i="19"/>
  <c r="E12" i="19"/>
  <c r="E26" i="13"/>
  <c r="E25" i="13"/>
  <c r="E13" i="13"/>
  <c r="E12" i="13"/>
  <c r="E13" i="12"/>
  <c r="E12" i="12"/>
  <c r="E31" i="18"/>
  <c r="E30" i="18"/>
  <c r="E13" i="18"/>
  <c r="E12" i="18"/>
  <c r="J19" i="11"/>
  <c r="J18" i="11"/>
  <c r="I19" i="11"/>
  <c r="I18" i="11"/>
  <c r="H19" i="11"/>
  <c r="H18" i="11"/>
  <c r="E18" i="11"/>
  <c r="E12" i="11"/>
  <c r="E28" i="10"/>
  <c r="E27" i="10"/>
  <c r="E13" i="10"/>
  <c r="E12" i="10"/>
  <c r="E24" i="9"/>
  <c r="E25" i="9"/>
  <c r="E12" i="9"/>
  <c r="I19" i="8"/>
  <c r="H19" i="8"/>
  <c r="E12" i="8"/>
  <c r="I13" i="7"/>
  <c r="H13" i="7"/>
  <c r="E13" i="7"/>
  <c r="E12" i="7"/>
  <c r="E12" i="17"/>
  <c r="E32" i="5"/>
  <c r="E31" i="5"/>
  <c r="E17" i="5"/>
  <c r="H18" i="5"/>
  <c r="H17" i="5"/>
  <c r="E15" i="5"/>
  <c r="H18" i="16"/>
  <c r="E18" i="16"/>
  <c r="E12" i="16"/>
  <c r="E61" i="3"/>
  <c r="H38" i="3"/>
  <c r="H44" i="3"/>
  <c r="E55" i="3"/>
  <c r="E38" i="3"/>
  <c r="E15" i="3"/>
  <c r="P12" i="1"/>
  <c r="Q12" i="1"/>
  <c r="N12" i="1"/>
  <c r="L12" i="1"/>
  <c r="J12" i="1"/>
  <c r="K12" i="1"/>
  <c r="H12" i="1"/>
  <c r="G12" i="1"/>
  <c r="F12" i="1"/>
  <c r="N17" i="1"/>
  <c r="O17" i="1"/>
  <c r="F17" i="1"/>
  <c r="H26" i="13"/>
  <c r="H13" i="12"/>
  <c r="E19" i="11"/>
  <c r="J25" i="9"/>
  <c r="I25" i="9"/>
  <c r="H25" i="9"/>
  <c r="E19" i="8"/>
  <c r="E44" i="3"/>
  <c r="H55" i="3"/>
  <c r="H61" i="3"/>
  <c r="L25" i="3"/>
  <c r="K25" i="3"/>
  <c r="J25" i="3"/>
  <c r="I25" i="3"/>
  <c r="H25" i="3"/>
  <c r="L16" i="3"/>
  <c r="K16" i="3"/>
  <c r="J16" i="3"/>
  <c r="I16" i="3"/>
  <c r="H16" i="3"/>
  <c r="E24" i="3"/>
  <c r="G10" i="8"/>
  <c r="G11" i="8"/>
  <c r="I9" i="8"/>
  <c r="H9" i="8"/>
  <c r="G10" i="7"/>
  <c r="G11" i="7"/>
  <c r="H9" i="17"/>
  <c r="G12" i="5"/>
  <c r="H12" i="5"/>
  <c r="G10" i="19"/>
  <c r="G11" i="19"/>
  <c r="H9" i="19"/>
  <c r="D10" i="19"/>
  <c r="D11" i="19"/>
  <c r="E11" i="19"/>
  <c r="E10" i="19"/>
  <c r="E9" i="19"/>
  <c r="G10" i="14"/>
  <c r="G11" i="14"/>
  <c r="H11" i="14"/>
  <c r="D10" i="14"/>
  <c r="D11" i="14"/>
  <c r="E9" i="14"/>
  <c r="G10" i="13"/>
  <c r="H10" i="13"/>
  <c r="D23" i="13"/>
  <c r="D24" i="13"/>
  <c r="E22" i="13"/>
  <c r="D10" i="13"/>
  <c r="D11" i="13"/>
  <c r="E11" i="13"/>
  <c r="E10" i="13"/>
  <c r="E9" i="13"/>
  <c r="G10" i="12"/>
  <c r="G11" i="12"/>
  <c r="H9" i="12"/>
  <c r="D10" i="12"/>
  <c r="E10" i="12"/>
  <c r="D11" i="12"/>
  <c r="E11" i="12"/>
  <c r="E9" i="12"/>
  <c r="G27" i="18"/>
  <c r="G29" i="18"/>
  <c r="H25" i="18"/>
  <c r="G26" i="18"/>
  <c r="H26" i="18"/>
  <c r="H24" i="18"/>
  <c r="D25" i="10"/>
  <c r="D26" i="10"/>
  <c r="E26" i="10"/>
  <c r="E24" i="10"/>
  <c r="D10" i="10"/>
  <c r="E10" i="10"/>
  <c r="D11" i="10"/>
  <c r="E11" i="10"/>
  <c r="E9" i="10"/>
  <c r="D22" i="9"/>
  <c r="D23" i="9"/>
  <c r="E21" i="9"/>
  <c r="D10" i="7"/>
  <c r="E10" i="7"/>
  <c r="D11" i="7"/>
  <c r="E11" i="7"/>
  <c r="E9" i="7"/>
  <c r="D10" i="17"/>
  <c r="E10" i="17"/>
  <c r="E9" i="17"/>
  <c r="D10" i="11"/>
  <c r="D11" i="11"/>
  <c r="E11" i="11"/>
  <c r="E9" i="11"/>
  <c r="D10" i="8"/>
  <c r="E10" i="8"/>
  <c r="E9" i="8"/>
  <c r="D10" i="9"/>
  <c r="E10" i="9"/>
  <c r="E9" i="9"/>
  <c r="D10" i="16"/>
  <c r="E10" i="16"/>
  <c r="E9" i="16"/>
  <c r="D53" i="3"/>
  <c r="D54" i="3"/>
  <c r="E54" i="3"/>
  <c r="E52" i="3"/>
  <c r="E35" i="3"/>
  <c r="E24" i="18"/>
  <c r="D26" i="18"/>
  <c r="E26" i="18"/>
  <c r="H9" i="18"/>
  <c r="G10" i="18"/>
  <c r="G11" i="18"/>
  <c r="E9" i="18"/>
  <c r="D10" i="18"/>
  <c r="D11" i="18"/>
  <c r="E11" i="18"/>
  <c r="J9" i="11"/>
  <c r="I9" i="11"/>
  <c r="G10" i="11"/>
  <c r="J10" i="11"/>
  <c r="G11" i="11"/>
  <c r="J11" i="11"/>
  <c r="I24" i="10"/>
  <c r="H24" i="10"/>
  <c r="G22" i="9"/>
  <c r="H22" i="9"/>
  <c r="G23" i="9"/>
  <c r="J21" i="9"/>
  <c r="I21" i="9"/>
  <c r="H21" i="9"/>
  <c r="J9" i="9"/>
  <c r="I9" i="9"/>
  <c r="H9" i="9"/>
  <c r="G10" i="17"/>
  <c r="G11" i="17"/>
  <c r="E9" i="5"/>
  <c r="G10" i="16"/>
  <c r="H10" i="16"/>
  <c r="H9" i="16"/>
  <c r="H28" i="5"/>
  <c r="H10" i="5"/>
  <c r="G11" i="5"/>
  <c r="H11" i="5"/>
  <c r="D29" i="5"/>
  <c r="E29" i="5"/>
  <c r="D30" i="5"/>
  <c r="E30" i="5"/>
  <c r="E28" i="5"/>
  <c r="G29" i="5"/>
  <c r="G30" i="5"/>
  <c r="H30" i="5"/>
  <c r="H9" i="5"/>
  <c r="D11" i="5"/>
  <c r="D13" i="5"/>
  <c r="E13" i="5"/>
  <c r="G12" i="3"/>
  <c r="G14" i="3"/>
  <c r="I14" i="3"/>
  <c r="H35" i="3"/>
  <c r="G36" i="3"/>
  <c r="H36" i="3"/>
  <c r="H52" i="3"/>
  <c r="G53" i="3"/>
  <c r="H53" i="3"/>
  <c r="D36" i="3"/>
  <c r="E36" i="3"/>
  <c r="G25" i="10"/>
  <c r="H25" i="10"/>
  <c r="I22" i="13"/>
  <c r="G23" i="13"/>
  <c r="H23" i="13"/>
  <c r="G25" i="13"/>
  <c r="I25" i="13"/>
  <c r="G10" i="10"/>
  <c r="G11" i="10"/>
  <c r="H11" i="10"/>
  <c r="G10" i="9"/>
  <c r="J10" i="9"/>
  <c r="G11" i="3"/>
  <c r="I11" i="3"/>
  <c r="I12" i="3"/>
  <c r="E9" i="3"/>
  <c r="D10" i="1"/>
  <c r="E10" i="1"/>
  <c r="N10" i="1"/>
  <c r="O10" i="1"/>
  <c r="E9" i="1"/>
  <c r="L9" i="1"/>
  <c r="D11" i="3"/>
  <c r="E11" i="3"/>
  <c r="H9" i="14"/>
  <c r="H22" i="13"/>
  <c r="I9" i="13"/>
  <c r="H9" i="13"/>
  <c r="J9" i="10"/>
  <c r="I9" i="10"/>
  <c r="H9" i="10"/>
  <c r="L9" i="3"/>
  <c r="L10" i="3"/>
  <c r="K9" i="3"/>
  <c r="K10" i="3"/>
  <c r="J9" i="3"/>
  <c r="J10" i="3"/>
  <c r="I9" i="3"/>
  <c r="I10" i="3"/>
  <c r="H9" i="3"/>
  <c r="H10" i="3"/>
  <c r="H10" i="7"/>
  <c r="I10" i="7"/>
  <c r="I23" i="13"/>
  <c r="H12" i="16"/>
  <c r="H10" i="19"/>
  <c r="H10" i="14"/>
  <c r="E10" i="14"/>
  <c r="E11" i="14"/>
  <c r="G12" i="14"/>
  <c r="I26" i="13"/>
  <c r="G24" i="13"/>
  <c r="H24" i="13"/>
  <c r="E24" i="13"/>
  <c r="E23" i="13"/>
  <c r="I24" i="13"/>
  <c r="I13" i="13"/>
  <c r="H11" i="12"/>
  <c r="H10" i="12"/>
  <c r="E37" i="18"/>
  <c r="H30" i="18"/>
  <c r="H10" i="18"/>
  <c r="E22" i="9"/>
  <c r="J22" i="9"/>
  <c r="E23" i="9"/>
  <c r="G11" i="9"/>
  <c r="I11" i="9"/>
  <c r="H10" i="9"/>
  <c r="H12" i="17"/>
  <c r="H11" i="17"/>
  <c r="H10" i="17"/>
  <c r="H15" i="5"/>
  <c r="E53" i="3"/>
  <c r="I12" i="1"/>
  <c r="T9" i="1"/>
  <c r="T10" i="1"/>
  <c r="U10" i="1"/>
  <c r="H12" i="14"/>
  <c r="H13" i="13"/>
  <c r="H12" i="12"/>
  <c r="H13" i="10"/>
  <c r="J13" i="10"/>
  <c r="I13" i="10"/>
  <c r="H11" i="9"/>
  <c r="J12" i="9"/>
  <c r="J11" i="9"/>
  <c r="H31" i="5"/>
  <c r="H16" i="5"/>
  <c r="J24" i="3"/>
  <c r="K24" i="3"/>
  <c r="I24" i="3"/>
  <c r="H24" i="3"/>
  <c r="L24" i="3"/>
  <c r="H15" i="3"/>
  <c r="L15" i="3"/>
  <c r="K15" i="3"/>
  <c r="I15" i="3"/>
  <c r="J15" i="3"/>
  <c r="H13" i="19"/>
  <c r="H37" i="18"/>
  <c r="H13" i="18"/>
  <c r="I12" i="9"/>
  <c r="H32" i="5"/>
  <c r="G37" i="3"/>
  <c r="H37" i="3"/>
  <c r="G12" i="19"/>
  <c r="H12" i="19"/>
  <c r="H11" i="19"/>
  <c r="G11" i="13"/>
  <c r="I11" i="13"/>
  <c r="I10" i="13"/>
  <c r="H11" i="13"/>
  <c r="H25" i="13"/>
  <c r="G28" i="18"/>
  <c r="H28" i="18"/>
  <c r="E10" i="18"/>
  <c r="D28" i="18"/>
  <c r="E28" i="18"/>
  <c r="H12" i="18"/>
  <c r="H11" i="18"/>
  <c r="H29" i="18"/>
  <c r="H31" i="18"/>
  <c r="H27" i="18"/>
  <c r="I10" i="11"/>
  <c r="H11" i="11"/>
  <c r="I11" i="11"/>
  <c r="E10" i="11"/>
  <c r="H10" i="10"/>
  <c r="E25" i="10"/>
  <c r="I10" i="10"/>
  <c r="J10" i="10"/>
  <c r="I25" i="10"/>
  <c r="G26" i="10"/>
  <c r="J11" i="10"/>
  <c r="I11" i="10"/>
  <c r="J24" i="9"/>
  <c r="I24" i="9"/>
  <c r="H24" i="9"/>
  <c r="H23" i="9"/>
  <c r="I22" i="9"/>
  <c r="I10" i="9"/>
  <c r="D11" i="9"/>
  <c r="E11" i="9"/>
  <c r="H12" i="9"/>
  <c r="J23" i="9"/>
  <c r="I23" i="9"/>
  <c r="I10" i="8"/>
  <c r="H11" i="8"/>
  <c r="I11" i="8"/>
  <c r="G12" i="8"/>
  <c r="H10" i="8"/>
  <c r="D11" i="8"/>
  <c r="E11" i="8"/>
  <c r="H11" i="7"/>
  <c r="I11" i="7"/>
  <c r="D11" i="17"/>
  <c r="E11" i="17"/>
  <c r="G14" i="5"/>
  <c r="H14" i="5"/>
  <c r="E11" i="5"/>
  <c r="H29" i="5"/>
  <c r="G13" i="5"/>
  <c r="H13" i="5"/>
  <c r="D11" i="16"/>
  <c r="E11" i="16"/>
  <c r="G11" i="16"/>
  <c r="H11" i="16"/>
  <c r="D37" i="3"/>
  <c r="E37" i="3"/>
  <c r="G54" i="3"/>
  <c r="H54" i="3"/>
  <c r="J11" i="3"/>
  <c r="J12" i="3"/>
  <c r="K11" i="3"/>
  <c r="K12" i="3"/>
  <c r="G13" i="3"/>
  <c r="I13" i="3"/>
  <c r="L11" i="3"/>
  <c r="L12" i="3"/>
  <c r="H11" i="3"/>
  <c r="H12" i="3"/>
  <c r="D13" i="3"/>
  <c r="E13" i="3"/>
  <c r="H14" i="3"/>
  <c r="L14" i="3"/>
  <c r="J14" i="3"/>
  <c r="K14" i="3"/>
  <c r="D11" i="1"/>
  <c r="E11" i="1"/>
  <c r="N11" i="1"/>
  <c r="O11" i="1"/>
  <c r="F9" i="1"/>
  <c r="N9" i="1"/>
  <c r="O9" i="1"/>
  <c r="M9" i="1"/>
  <c r="L10" i="1"/>
  <c r="H9" i="1"/>
  <c r="J9" i="1"/>
  <c r="U9" i="1"/>
  <c r="J17" i="1"/>
  <c r="K17" i="1"/>
  <c r="H17" i="1"/>
  <c r="I17" i="1"/>
  <c r="L17" i="1"/>
  <c r="M17" i="1"/>
  <c r="G17" i="1"/>
  <c r="M12" i="1"/>
  <c r="O12" i="1"/>
  <c r="K13" i="3"/>
  <c r="I12" i="13"/>
  <c r="H12" i="13"/>
  <c r="H12" i="11"/>
  <c r="J12" i="11"/>
  <c r="I12" i="11"/>
  <c r="I26" i="10"/>
  <c r="H26" i="10"/>
  <c r="G27" i="10"/>
  <c r="H12" i="10"/>
  <c r="I12" i="10"/>
  <c r="J12" i="10"/>
  <c r="I12" i="8"/>
  <c r="H12" i="8"/>
  <c r="I12" i="7"/>
  <c r="H12" i="7"/>
  <c r="L13" i="3"/>
  <c r="J13" i="3"/>
  <c r="H13" i="3"/>
  <c r="G9" i="1"/>
  <c r="P9" i="1"/>
  <c r="Q9" i="1"/>
  <c r="F10" i="1"/>
  <c r="K9" i="1"/>
  <c r="J10" i="1"/>
  <c r="I9" i="1"/>
  <c r="H10" i="1"/>
  <c r="M10" i="1"/>
  <c r="L11" i="1"/>
  <c r="M11" i="1"/>
  <c r="H27" i="10"/>
  <c r="I27" i="10"/>
  <c r="F11" i="1"/>
  <c r="G11" i="1"/>
  <c r="G10" i="1"/>
  <c r="H11" i="1"/>
  <c r="I11" i="1"/>
  <c r="I10" i="1"/>
  <c r="J11" i="1"/>
  <c r="K11" i="1"/>
  <c r="K10" i="1"/>
</calcChain>
</file>

<file path=xl/sharedStrings.xml><?xml version="1.0" encoding="utf-8"?>
<sst xmlns="http://schemas.openxmlformats.org/spreadsheetml/2006/main" count="863" uniqueCount="239">
  <si>
    <t>VESSEL NAME</t>
  </si>
  <si>
    <t>VOY</t>
  </si>
  <si>
    <t>DALIAN</t>
  </si>
  <si>
    <t>ETA</t>
  </si>
  <si>
    <t>ETD</t>
  </si>
  <si>
    <t>CAVAN</t>
  </si>
  <si>
    <t>SHEKOU</t>
  </si>
  <si>
    <t>KAOHSIUNG</t>
  </si>
  <si>
    <t>QINGDAO</t>
  </si>
  <si>
    <t>SHANGHAI</t>
  </si>
  <si>
    <t>HANSA DUBURG</t>
  </si>
  <si>
    <t>HDBG 2210W</t>
  </si>
  <si>
    <t>TS LAEMCHABANG</t>
  </si>
  <si>
    <t>LCBB 2206W</t>
  </si>
  <si>
    <t>T.S. Lines Limited</t>
  </si>
  <si>
    <t xml:space="preserve"> JTK2 SERVICE</t>
  </si>
  <si>
    <t xml:space="preserve">ETA </t>
  </si>
  <si>
    <t>CONNECTING VESSEL</t>
  </si>
  <si>
    <t>TOKYO</t>
  </si>
  <si>
    <t>YOKOHAMA</t>
  </si>
  <si>
    <t>NAGOYA</t>
  </si>
  <si>
    <t>OSAKA</t>
  </si>
  <si>
    <t>KOBE</t>
  </si>
  <si>
    <t>DICT</t>
  </si>
  <si>
    <t>PC-18</t>
  </si>
  <si>
    <r>
      <t xml:space="preserve">* </t>
    </r>
    <r>
      <rPr>
        <b/>
        <sz val="12"/>
        <rFont val="Calibri"/>
        <family val="2"/>
      </rPr>
      <t>KMTC SURABAYA V.2011N/ TENTATIVE.</t>
    </r>
  </si>
  <si>
    <t>LOCATION at KOJA OPEN STACKING:  FRI, 20 NOV  2020 @01:00 / CLOSING : TUE, 24 NOV 2020 @23:00</t>
  </si>
  <si>
    <t xml:space="preserve"> </t>
  </si>
  <si>
    <t>TYO - OSA - NGO - UKB - YOK   ( NW 1)</t>
  </si>
  <si>
    <t>HONGKONG</t>
  </si>
  <si>
    <t>(HONMOKU D1)</t>
  </si>
  <si>
    <t>HYPERION HPRN22020N</t>
  </si>
  <si>
    <t>HOCHIMINH</t>
  </si>
  <si>
    <t>HOCHIMINH   ( NW 1)</t>
  </si>
  <si>
    <t>HAIPHONG</t>
  </si>
  <si>
    <t>CATLAI</t>
  </si>
  <si>
    <t>MANILA NORTH</t>
  </si>
  <si>
    <t>MANILA SOUTH</t>
  </si>
  <si>
    <t>MANILA NORTH &amp; SOUTH  ( NW1)</t>
  </si>
  <si>
    <t>HAIPHONG  ( NW1)</t>
  </si>
  <si>
    <t>JHT SERVICE</t>
  </si>
  <si>
    <t>BANGKOK</t>
  </si>
  <si>
    <t>LAEMCHABANG</t>
  </si>
  <si>
    <t>PAT (Terminal 1)</t>
  </si>
  <si>
    <t>TS MOJI MOJB22027S</t>
  </si>
  <si>
    <t>INTRA BHUM IBHM22022S</t>
  </si>
  <si>
    <t>KEELUNG - TAICHUNG- KAOHSIUNG ( NW1)</t>
  </si>
  <si>
    <t>KEELUNG</t>
  </si>
  <si>
    <t>TAICHUNG</t>
  </si>
  <si>
    <t>CCTC</t>
  </si>
  <si>
    <t>NO.78 (HMM)</t>
  </si>
  <si>
    <t>BRISBANE</t>
  </si>
  <si>
    <t>MELBOURNE</t>
  </si>
  <si>
    <t>SYDNEY</t>
  </si>
  <si>
    <t>DPW</t>
  </si>
  <si>
    <t>CA2 SERVICE</t>
  </si>
  <si>
    <t>SYDNEY - MELBOURNE - BRISBNE  ( NW1)</t>
  </si>
  <si>
    <t>CA3 SERVICE</t>
  </si>
  <si>
    <t>PATRICK</t>
  </si>
  <si>
    <t>BRISBANE - SYDNEY - MELBOURNE  ( NW1)</t>
  </si>
  <si>
    <t>YM ETERNITY YENT110S</t>
  </si>
  <si>
    <t>TS TAICHUNG TXGB2208S</t>
  </si>
  <si>
    <t>NCX SERVICE</t>
  </si>
  <si>
    <t>XINGANG - DALIAN - QINGDAO ( NW1)</t>
  </si>
  <si>
    <t>XINGANG</t>
  </si>
  <si>
    <t>TCT(TCT, FICT &amp; TOCT merge)</t>
  </si>
  <si>
    <t>DPCM(PHASE II)</t>
  </si>
  <si>
    <t>QQCT</t>
  </si>
  <si>
    <t>VANCOUVER (CAVAN)
DPW Fraser Surrey Terminal</t>
  </si>
  <si>
    <t xml:space="preserve">PORTKLANG </t>
  </si>
  <si>
    <t>AIS SERVICE</t>
  </si>
  <si>
    <t>WEST PORT</t>
  </si>
  <si>
    <t>PORTKLANG WEST  ( NW1)</t>
  </si>
  <si>
    <t>NAVASHEVA - MUNDRA  ( NW1)</t>
  </si>
  <si>
    <t>CHENAI - VISAKHAPATNAM  ( NW1)</t>
  </si>
  <si>
    <t>IFX SERVICE</t>
  </si>
  <si>
    <t>INMAA (CITPL)</t>
  </si>
  <si>
    <t>INVTZ (VCTPL)</t>
  </si>
  <si>
    <t>INNSA (JNPT)</t>
  </si>
  <si>
    <t>INMUN (ADANI)</t>
  </si>
  <si>
    <t>ARAYA BHUM ARYB003W</t>
  </si>
  <si>
    <t>XIN TIAN JIN XTJN078W</t>
  </si>
  <si>
    <t>CIX SERVICE</t>
  </si>
  <si>
    <t>KARACHI ( NW1)</t>
  </si>
  <si>
    <t>PKKHI (SAPT)</t>
  </si>
  <si>
    <t>HYUNDAI HONGKONG HHKG0139W</t>
  </si>
  <si>
    <t>HYUNDAI BANGKOK HBKK0114W</t>
  </si>
  <si>
    <t>NW1 SERVICE</t>
  </si>
  <si>
    <t>ESCO (B3)</t>
  </si>
  <si>
    <t>LAEMCHABANG - BANGKOK  ( NW1)</t>
  </si>
  <si>
    <t>*** SCHEDULES ARE SUBJECT TO CHANGE WITH OR WITHOUT PRIOR NOTICE***</t>
  </si>
  <si>
    <t>TS DUBAI DUBB22008W</t>
  </si>
  <si>
    <t>OKEE PIPER OKPI22022N</t>
  </si>
  <si>
    <t>HALCYON HLCY22033S</t>
  </si>
  <si>
    <t>KOTA LIMA KOLM0007S</t>
  </si>
  <si>
    <t>TS NAGOYA NGOC2208S</t>
  </si>
  <si>
    <t>LEO PERDANA LPDN0XKCCN</t>
  </si>
  <si>
    <t>HENRIKA HRKA02243W</t>
  </si>
  <si>
    <t>TABEA TABE907W</t>
  </si>
  <si>
    <t>HYUNDAI BANGKOK HBKK0113W</t>
  </si>
  <si>
    <t>SHEKOU (MCT)</t>
  </si>
  <si>
    <t>TS BANGKOK</t>
  </si>
  <si>
    <t>BKKB2214W</t>
  </si>
  <si>
    <t>HAKATA  ( NW 1)</t>
  </si>
  <si>
    <t>PAS SERVICE</t>
  </si>
  <si>
    <t>JTK3 SERVICE</t>
  </si>
  <si>
    <t xml:space="preserve"> JTK / JTK2 SERVICE</t>
  </si>
  <si>
    <t>OPTIMA OPTM22019N</t>
  </si>
  <si>
    <t>OPTIMA OPTM22020N</t>
  </si>
  <si>
    <t>HANSA FLENSBURG HSFS057N</t>
  </si>
  <si>
    <t>HANSA FLENSBURG HSFS058N</t>
  </si>
  <si>
    <t>HANSA FLENSBURG HSFS061N</t>
  </si>
  <si>
    <t>ULTIMA ULTM22022N</t>
  </si>
  <si>
    <t>ULTIMA ULTM22023N</t>
  </si>
  <si>
    <t>ULTIMA ULTM22025N</t>
  </si>
  <si>
    <t>HANSA FLENSBURG HSFS060N</t>
  </si>
  <si>
    <t>NCX / NCX2 SERVICE</t>
  </si>
  <si>
    <t>TS QINGDAO TAOC 22006S</t>
  </si>
  <si>
    <t>MOJI
(TACHINOURA)</t>
  </si>
  <si>
    <t>HAKATA
(ISLAND CITY)</t>
  </si>
  <si>
    <t>LEO PERDANA LPDN0XKCHS</t>
  </si>
  <si>
    <t>LEO PERDANA LPDN0XKCNS</t>
  </si>
  <si>
    <t>CMA CGM MOMBASA CCMO0XKCRS</t>
  </si>
  <si>
    <t>SAFEEN PRIME SAPR0AR7HS</t>
  </si>
  <si>
    <t>OKEE PEARL OPRL22022S</t>
  </si>
  <si>
    <t>NAM DINH VU (Customs zone 2)</t>
  </si>
  <si>
    <t>INCHEON  ( NW1)</t>
  </si>
  <si>
    <t>CHT SERVICE</t>
  </si>
  <si>
    <t>INCHEON</t>
  </si>
  <si>
    <t>ICT</t>
  </si>
  <si>
    <t>KMTC LAEM CHABANG KLCB2211N</t>
  </si>
  <si>
    <t>KMTC BANGKOK KBKK2213N</t>
  </si>
  <si>
    <t>HEUNG-A BANGKOK HABK0094N</t>
  </si>
  <si>
    <t>SINGAPORE</t>
  </si>
  <si>
    <t>KMTC DELHI KDEH2207W</t>
  </si>
  <si>
    <t>SINGAPORE  ( NW1)</t>
  </si>
  <si>
    <t>SPX1 SERVICE</t>
  </si>
  <si>
    <t>TS DUBAI DUBB22007W</t>
  </si>
  <si>
    <t>HANSA FRESENBURG HSFR22012W</t>
  </si>
  <si>
    <t>HANSA FRESENBURG HSFR22013W</t>
  </si>
  <si>
    <t>EAST</t>
  </si>
  <si>
    <t>TS HONGKONG HKGA22034N</t>
  </si>
  <si>
    <t>TS HONGKONG HKGA22036N</t>
  </si>
  <si>
    <t>TS HONGKONG HKGA22040N</t>
  </si>
  <si>
    <t>THK SERVICE</t>
  </si>
  <si>
    <t>THK3 SERVICE</t>
  </si>
  <si>
    <t>NO.42</t>
  </si>
  <si>
    <t>KANWAY GLOBAL KWGB2235N</t>
  </si>
  <si>
    <t>KANWAY GLOBAL KWGB2238N</t>
  </si>
  <si>
    <t>KANWAY GLOBAL KWGB2242N</t>
  </si>
  <si>
    <t>KANWAY GLOBAL KWGB2244N</t>
  </si>
  <si>
    <t>TS NAGOYA NGOC2209S</t>
  </si>
  <si>
    <t>XNG
05~12/Nov</t>
  </si>
  <si>
    <t>XNG
12~19/Nov</t>
  </si>
  <si>
    <t>TS QINGDAO TAOC 22006N</t>
  </si>
  <si>
    <t>CMA CGM MOMBASA CCMO0XKCMN</t>
  </si>
  <si>
    <t>NINGBO ( NW1)</t>
  </si>
  <si>
    <t>CTE SERVICE</t>
  </si>
  <si>
    <t>HE YANG HEYN22044S</t>
  </si>
  <si>
    <t>NINGBO</t>
  </si>
  <si>
    <t>HE YANG HEYN22046S</t>
  </si>
  <si>
    <t>HE YANG HEYN22050S</t>
  </si>
  <si>
    <t>DAXIE XINYE</t>
  </si>
  <si>
    <t>XIAMEN ( NW1)</t>
  </si>
  <si>
    <t>XIAMEN</t>
  </si>
  <si>
    <t>JTK3 / CHT SERVICE</t>
  </si>
  <si>
    <t>HAITIAN (Xiangyu &amp; Haitian merge)</t>
  </si>
  <si>
    <t>SINOKOR HONGKONG SNHK2229N</t>
  </si>
  <si>
    <t>HEUNG-A BANGKOK HABK0093N</t>
  </si>
  <si>
    <t>CMA CGM RACINE CRCN0FD7LW</t>
  </si>
  <si>
    <t>HYUNDAI OAKLAND HOKL0120W</t>
  </si>
  <si>
    <t>CWX SERVICE</t>
  </si>
  <si>
    <t>COLOMBO ( NW1)</t>
  </si>
  <si>
    <t>COLOMBO (SAGT)</t>
  </si>
  <si>
    <t>X-PRESS KILIMANJARO XPKM22006W</t>
  </si>
  <si>
    <t>DALIAN DALN2208W</t>
  </si>
  <si>
    <t>KOTA MEGAH KOMG0141W</t>
  </si>
  <si>
    <t>DALIAN DALN2209W</t>
  </si>
  <si>
    <t>TS JAKARTA JKTB22004S</t>
  </si>
  <si>
    <t>CNC TBN0AR7RS</t>
  </si>
  <si>
    <t>MNN-dischg.
02/Nov</t>
  </si>
  <si>
    <t>APL PUSAN APUS0JVTQW</t>
  </si>
  <si>
    <t>MNS-dischg.
03/Nov</t>
  </si>
  <si>
    <t>TAOYUAN INLAND FROM KEELUNG</t>
  </si>
  <si>
    <t>TS XIAMEN XMNB22007S</t>
  </si>
  <si>
    <t>TS NINGBO NGBB2208S</t>
  </si>
  <si>
    <t>TS YOKOHAMA YOKB22030N</t>
  </si>
  <si>
    <t>NABETA</t>
  </si>
  <si>
    <t>HYPERION HPRN22021N</t>
  </si>
  <si>
    <t>AOMI A2 / OHI#6/7</t>
  </si>
  <si>
    <t>PACANDA PCDA22023S</t>
  </si>
  <si>
    <t>HYPERION HPRN22022S</t>
  </si>
  <si>
    <t>TS HAIPHONG HPHA22009S</t>
  </si>
  <si>
    <t>TS TAICHUNG TXGB2209S</t>
  </si>
  <si>
    <t>TS DALIAN</t>
  </si>
  <si>
    <t>DALA2206W</t>
  </si>
  <si>
    <t>HALCYON HLCY22035N</t>
  </si>
  <si>
    <t>SAFEEN PRIME SAPR0AR7TS</t>
  </si>
  <si>
    <t>MOANA MOAN2208S</t>
  </si>
  <si>
    <t>*** SCHEDULES ARE SUBJECT TO CHANGE WITH OR WITHOUT PRIOR NOTICE ***</t>
  </si>
  <si>
    <t>LAT KRABANG transit at LAEM CHABANG by Barge</t>
  </si>
  <si>
    <t>SMCT(WGQ5)</t>
  </si>
  <si>
    <t>NINGBO 
NBCT</t>
  </si>
  <si>
    <t>SHEKOU
MCT</t>
  </si>
  <si>
    <t>SINGAPORE
PSA</t>
  </si>
  <si>
    <t>PORTKLANG
NORTH PORT</t>
  </si>
  <si>
    <t>TED</t>
  </si>
  <si>
    <t>NINGBO 
Zhoushan Yongzhou</t>
  </si>
  <si>
    <t>QINGDAO
QQCTN</t>
  </si>
  <si>
    <t>SHANGHAI
SPICT(WGQ1)</t>
  </si>
  <si>
    <t>HONGKONG
HIT</t>
  </si>
  <si>
    <t>SHEKOU
CCT</t>
  </si>
  <si>
    <t>NANSHA NEW PORT (Phase 3, NICT)</t>
  </si>
  <si>
    <t>CONTSHIP UNO CUNO22027N</t>
  </si>
  <si>
    <t>ULTIMA ULTM22026N</t>
  </si>
  <si>
    <t>HYPERION 'HPRN22022N</t>
  </si>
  <si>
    <t>HANSA DUBURG HDBG22015N</t>
  </si>
  <si>
    <t>MOJI  ( NW 1)</t>
  </si>
  <si>
    <t>OKEE PIPER OKPI22027N</t>
  </si>
  <si>
    <t>MILLENNIUM BRIGHT MNBT22023N</t>
  </si>
  <si>
    <t>KCM SERVICE</t>
  </si>
  <si>
    <t>SHEKOU (CWT)</t>
  </si>
  <si>
    <t>ICT(berth 2)</t>
  </si>
  <si>
    <t>KMTC SHENZHEN KSZN2212N</t>
  </si>
  <si>
    <t>LEO PERDANA LPDN0XKCTS</t>
  </si>
  <si>
    <t>TS JAKARTA JKTB22006S</t>
  </si>
  <si>
    <t>PACANDA PCDA22024S</t>
  </si>
  <si>
    <t>HENRIKA HRKA02250W</t>
  </si>
  <si>
    <t>MELLUM MELL0JVD7W</t>
  </si>
  <si>
    <t>EM SPETSES EMSP436W</t>
  </si>
  <si>
    <t>TS GUANGZHOU GNZA22004S</t>
  </si>
  <si>
    <t>TS HONGKONG HKGA22041N</t>
  </si>
  <si>
    <t>KANWAY GLOBAL KWGB2243N</t>
  </si>
  <si>
    <t>KOTA LUMBA KTLM0100S</t>
  </si>
  <si>
    <t>LEO PERDANA LPDN0XKCON</t>
  </si>
  <si>
    <t>HE YANG HEYN23002S</t>
  </si>
  <si>
    <t>ARAYA BHUM ARYB004W</t>
  </si>
  <si>
    <t>X-PRESS ANGLESEY XPAG22008W</t>
  </si>
  <si>
    <t>HYUNDAI SINGAPORE HDSI0133W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</si>
</sst>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m"/>
  </numFmts>
  <fonts count="37" x14ac:knownFonts="1">
    <font>
      <sz val="11"/>
      <color theme="1"/>
      <name val="新細明體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0"/>
      <name val="Arial"/>
      <family val="2"/>
    </font>
    <font>
      <i/>
      <sz val="36"/>
      <name val="Arial Black"/>
      <family val="2"/>
    </font>
    <font>
      <sz val="24"/>
      <name val="Arial Rounded MT Bold"/>
      <family val="2"/>
    </font>
    <font>
      <sz val="9"/>
      <name val="Arial"/>
      <family val="2"/>
    </font>
    <font>
      <b/>
      <sz val="18"/>
      <name val="Arial"/>
      <family val="2"/>
    </font>
    <font>
      <b/>
      <i/>
      <sz val="20"/>
      <name val="Arial Black"/>
      <family val="2"/>
    </font>
    <font>
      <b/>
      <sz val="16"/>
      <name val="Arial"/>
      <family val="2"/>
    </font>
    <font>
      <sz val="12"/>
      <name val="Times New Roman"/>
      <family val="1"/>
    </font>
    <font>
      <b/>
      <i/>
      <sz val="14"/>
      <name val="Arial Black"/>
      <family val="2"/>
    </font>
    <font>
      <b/>
      <sz val="14"/>
      <color indexed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i/>
      <sz val="34"/>
      <name val="Arial Black"/>
      <family val="2"/>
    </font>
    <font>
      <i/>
      <sz val="32"/>
      <name val="Arial Black"/>
      <family val="2"/>
    </font>
    <font>
      <b/>
      <i/>
      <sz val="12"/>
      <name val="Arial Black"/>
      <family val="2"/>
    </font>
    <font>
      <sz val="14"/>
      <name val="Arial"/>
      <family val="2"/>
    </font>
    <font>
      <b/>
      <sz val="13"/>
      <name val="Calibri"/>
      <family val="2"/>
    </font>
    <font>
      <b/>
      <sz val="12"/>
      <color theme="1"/>
      <name val="新細明體"/>
      <family val="2"/>
      <scheme val="minor"/>
    </font>
    <font>
      <i/>
      <strike/>
      <sz val="9"/>
      <color theme="0" tint="-0.499984740745262"/>
      <name val="Arial"/>
      <family val="2"/>
    </font>
    <font>
      <b/>
      <strike/>
      <sz val="12"/>
      <color theme="0" tint="-0.499984740745262"/>
      <name val="Arial"/>
      <family val="2"/>
    </font>
    <font>
      <strike/>
      <sz val="12"/>
      <color theme="0" tint="-0.499984740745262"/>
      <name val="Arial"/>
      <family val="2"/>
    </font>
    <font>
      <strike/>
      <sz val="9"/>
      <color theme="0" tint="-0.499984740745262"/>
      <name val="Arial"/>
      <family val="2"/>
    </font>
    <font>
      <b/>
      <strike/>
      <sz val="12"/>
      <color theme="0" tint="-0.34998626667073579"/>
      <name val="Arial"/>
      <family val="2"/>
    </font>
    <font>
      <strike/>
      <sz val="12"/>
      <color theme="0" tint="-0.34998626667073579"/>
      <name val="Arial"/>
      <family val="2"/>
    </font>
    <font>
      <b/>
      <i/>
      <sz val="12"/>
      <name val="新細明體"/>
      <family val="2"/>
      <scheme val="minor"/>
    </font>
    <font>
      <b/>
      <i/>
      <sz val="16"/>
      <name val="新細明體"/>
      <family val="2"/>
      <scheme val="minor"/>
    </font>
    <font>
      <strike/>
      <sz val="9"/>
      <color theme="0" tint="-0.34998626667073579"/>
      <name val="Arial"/>
      <family val="2"/>
    </font>
    <font>
      <sz val="9"/>
      <name val="新細明體"/>
      <family val="3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1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gray0625">
        <fgColor indexed="12"/>
      </patternFill>
    </fill>
    <fill>
      <patternFill patternType="solid">
        <fgColor indexed="5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0"/>
        <bgColor indexed="12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64"/>
      </top>
      <bottom/>
      <diagonal/>
    </border>
    <border>
      <left style="medium">
        <color indexed="12"/>
      </left>
      <right style="medium">
        <color indexed="64"/>
      </right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/>
      <top style="medium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/>
      <top style="thin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thin">
        <color indexed="12"/>
      </top>
      <bottom/>
      <diagonal/>
    </border>
    <border>
      <left style="medium">
        <color rgb="FF0A1DD0"/>
      </left>
      <right style="medium">
        <color rgb="FF0A1DD0"/>
      </right>
      <top style="medium">
        <color rgb="FF0A1DD0"/>
      </top>
      <bottom/>
      <diagonal/>
    </border>
    <border>
      <left style="medium">
        <color indexed="12"/>
      </left>
      <right style="medium">
        <color rgb="FF0A1DD0"/>
      </right>
      <top style="medium">
        <color rgb="FF0A1DD0"/>
      </top>
      <bottom/>
      <diagonal/>
    </border>
    <border>
      <left style="medium">
        <color rgb="FF0A1DD0"/>
      </left>
      <right style="medium">
        <color rgb="FF0A1DD0"/>
      </right>
      <top style="thin">
        <color indexed="12"/>
      </top>
      <bottom style="medium">
        <color rgb="FF0A1DD0"/>
      </bottom>
      <diagonal/>
    </border>
    <border>
      <left style="medium">
        <color rgb="FF0A1DD0"/>
      </left>
      <right style="medium">
        <color rgb="FF0A1DD0"/>
      </right>
      <top style="thin">
        <color indexed="12"/>
      </top>
      <bottom/>
      <diagonal/>
    </border>
    <border>
      <left style="medium">
        <color rgb="FF0A1DD0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rgb="FF0A1DD0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0A1DD0"/>
      </left>
      <right/>
      <top style="medium">
        <color rgb="FF0A1DD0"/>
      </top>
      <bottom style="medium">
        <color rgb="FF0A1DD0"/>
      </bottom>
      <diagonal/>
    </border>
    <border>
      <left style="medium">
        <color rgb="FF0A1DD0"/>
      </left>
      <right/>
      <top/>
      <bottom/>
      <diagonal/>
    </border>
    <border>
      <left style="medium">
        <color indexed="12"/>
      </left>
      <right style="medium">
        <color indexed="12"/>
      </right>
      <top style="medium">
        <color rgb="FF0A1DD0"/>
      </top>
      <bottom/>
      <diagonal/>
    </border>
    <border>
      <left style="medium">
        <color rgb="FF0A1DD0"/>
      </left>
      <right/>
      <top style="medium">
        <color rgb="FF0A1DD0"/>
      </top>
      <bottom/>
      <diagonal/>
    </border>
    <border>
      <left style="medium">
        <color rgb="FF0A1DD0"/>
      </left>
      <right/>
      <top/>
      <bottom style="medium">
        <color rgb="FF0A1DD0"/>
      </bottom>
      <diagonal/>
    </border>
    <border>
      <left style="medium">
        <color indexed="12"/>
      </left>
      <right style="medium">
        <color rgb="FF0A1DD0"/>
      </right>
      <top style="medium">
        <color indexed="12"/>
      </top>
      <bottom/>
      <diagonal/>
    </border>
    <border>
      <left style="medium">
        <color indexed="12"/>
      </left>
      <right style="medium">
        <color rgb="FF0A1DD0"/>
      </right>
      <top style="thin">
        <color indexed="12"/>
      </top>
      <bottom style="thin">
        <color indexed="12"/>
      </bottom>
      <diagonal/>
    </border>
    <border>
      <left style="medium">
        <color rgb="FF0A1DD0"/>
      </left>
      <right style="medium">
        <color rgb="FF0A1DD0"/>
      </right>
      <top style="medium">
        <color indexed="12"/>
      </top>
      <bottom style="thin">
        <color indexed="12"/>
      </bottom>
      <diagonal/>
    </border>
    <border>
      <left style="medium">
        <color rgb="FF0A1DD0"/>
      </left>
      <right style="medium">
        <color rgb="FF0A1DD0"/>
      </right>
      <top/>
      <bottom style="thin">
        <color indexed="12"/>
      </bottom>
      <diagonal/>
    </border>
    <border>
      <left style="medium">
        <color rgb="FF0A1DD0"/>
      </left>
      <right style="medium">
        <color rgb="FF0A1DD0"/>
      </right>
      <top style="thin">
        <color indexed="12"/>
      </top>
      <bottom style="thin">
        <color indexed="12"/>
      </bottom>
      <diagonal/>
    </border>
    <border>
      <left style="medium">
        <color rgb="FF0A1DD0"/>
      </left>
      <right style="medium">
        <color rgb="FF0A1DD0"/>
      </right>
      <top style="medium">
        <color indexed="12"/>
      </top>
      <bottom/>
      <diagonal/>
    </border>
    <border>
      <left style="medium">
        <color rgb="FF0A1DD0"/>
      </left>
      <right style="medium">
        <color indexed="12"/>
      </right>
      <top style="medium">
        <color indexed="12"/>
      </top>
      <bottom/>
      <diagonal/>
    </border>
    <border>
      <left style="medium">
        <color rgb="FF0A1DD0"/>
      </left>
      <right style="medium">
        <color indexed="12"/>
      </right>
      <top style="thin">
        <color rgb="FF0A1DD0"/>
      </top>
      <bottom style="medium">
        <color rgb="FF0A1DD0"/>
      </bottom>
      <diagonal/>
    </border>
    <border>
      <left style="medium">
        <color indexed="12"/>
      </left>
      <right style="medium">
        <color indexed="12"/>
      </right>
      <top style="thin">
        <color rgb="FF0A1DD0"/>
      </top>
      <bottom style="medium">
        <color rgb="FF0A1DD0"/>
      </bottom>
      <diagonal/>
    </border>
    <border>
      <left style="medium">
        <color rgb="FF0A1DD0"/>
      </left>
      <right style="medium">
        <color indexed="12"/>
      </right>
      <top style="thin">
        <color indexed="12"/>
      </top>
      <bottom/>
      <diagonal/>
    </border>
    <border>
      <left style="medium">
        <color rgb="FF0A1DD0"/>
      </left>
      <right style="medium">
        <color indexed="18"/>
      </right>
      <top style="medium">
        <color rgb="FF0A1DD0"/>
      </top>
      <bottom/>
      <diagonal/>
    </border>
    <border>
      <left style="medium">
        <color rgb="FF0A1DD0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rgb="FF0A1DD0"/>
      </top>
      <bottom/>
      <diagonal/>
    </border>
    <border>
      <left style="medium">
        <color indexed="18"/>
      </left>
      <right/>
      <top style="medium">
        <color rgb="FF0A1DD0"/>
      </top>
      <bottom/>
      <diagonal/>
    </border>
    <border>
      <left/>
      <right style="medium">
        <color indexed="18"/>
      </right>
      <top style="medium">
        <color rgb="FF0A1DD0"/>
      </top>
      <bottom/>
      <diagonal/>
    </border>
    <border>
      <left/>
      <right style="medium">
        <color rgb="FF0A1DD0"/>
      </right>
      <top style="medium">
        <color rgb="FF0A1DD0"/>
      </top>
      <bottom style="medium">
        <color rgb="FF0A1DD0"/>
      </bottom>
      <diagonal/>
    </border>
    <border>
      <left style="medium">
        <color indexed="12"/>
      </left>
      <right style="medium">
        <color rgb="FF0A1DD0"/>
      </right>
      <top/>
      <bottom/>
      <diagonal/>
    </border>
    <border>
      <left style="medium">
        <color indexed="12"/>
      </left>
      <right style="medium">
        <color rgb="FF0A1DD0"/>
      </right>
      <top/>
      <bottom style="medium">
        <color indexed="12"/>
      </bottom>
      <diagonal/>
    </border>
    <border>
      <left style="medium">
        <color rgb="FF0A1DD0"/>
      </left>
      <right style="medium">
        <color indexed="12"/>
      </right>
      <top style="medium">
        <color rgb="FF0A1DD0"/>
      </top>
      <bottom/>
      <diagonal/>
    </border>
    <border>
      <left style="medium">
        <color rgb="FF0A1DD0"/>
      </left>
      <right style="medium">
        <color indexed="12"/>
      </right>
      <top/>
      <bottom/>
      <diagonal/>
    </border>
    <border>
      <left/>
      <right/>
      <top style="medium">
        <color rgb="FF0A1DD0"/>
      </top>
      <bottom/>
      <diagonal/>
    </border>
    <border>
      <left style="medium">
        <color rgb="FF0A1DD0"/>
      </left>
      <right style="medium">
        <color rgb="FF0A1DD0"/>
      </right>
      <top/>
      <bottom/>
      <diagonal/>
    </border>
    <border>
      <left style="medium">
        <color rgb="FF0A1DD0"/>
      </left>
      <right style="medium">
        <color rgb="FF0A1DD0"/>
      </right>
      <top/>
      <bottom style="medium">
        <color indexed="12"/>
      </bottom>
      <diagonal/>
    </border>
    <border>
      <left/>
      <right style="medium">
        <color rgb="FF0A1DD0"/>
      </right>
      <top style="medium">
        <color rgb="FF0A1DD0"/>
      </top>
      <bottom/>
      <diagonal/>
    </border>
    <border>
      <left style="medium">
        <color rgb="FF0A1DD0"/>
      </left>
      <right style="medium">
        <color rgb="FF0A1DD0"/>
      </right>
      <top/>
      <bottom style="medium">
        <color rgb="FF0A1DD0"/>
      </bottom>
      <diagonal/>
    </border>
    <border>
      <left style="medium">
        <color indexed="12"/>
      </left>
      <right/>
      <top style="medium">
        <color rgb="FF0A1DD0"/>
      </top>
      <bottom/>
      <diagonal/>
    </border>
    <border>
      <left style="medium">
        <color indexed="12"/>
      </left>
      <right/>
      <top style="thin">
        <color rgb="FF0A1DD0"/>
      </top>
      <bottom style="medium">
        <color rgb="FF0A1DD0"/>
      </bottom>
      <diagonal/>
    </border>
    <border>
      <left style="medium">
        <color rgb="FF0A1DD0"/>
      </left>
      <right style="medium">
        <color rgb="FF0A1DD0"/>
      </right>
      <top/>
      <bottom style="medium">
        <color indexed="18"/>
      </bottom>
      <diagonal/>
    </border>
    <border>
      <left style="medium">
        <color rgb="FF0A1DD0"/>
      </left>
      <right style="medium">
        <color rgb="FF0A1DD0"/>
      </right>
      <top style="medium">
        <color indexed="18"/>
      </top>
      <bottom/>
      <diagonal/>
    </border>
    <border>
      <left style="medium">
        <color rgb="FF0A1DD0"/>
      </left>
      <right style="medium">
        <color rgb="FF0A1DD0"/>
      </right>
      <top style="thin">
        <color rgb="FF0A1DD0"/>
      </top>
      <bottom style="medium">
        <color rgb="FF0A1DD0"/>
      </bottom>
      <diagonal/>
    </border>
    <border>
      <left style="medium">
        <color indexed="12"/>
      </left>
      <right style="medium">
        <color indexed="12"/>
      </right>
      <top style="medium">
        <color rgb="FF0A1DD0"/>
      </top>
      <bottom style="medium">
        <color indexed="12"/>
      </bottom>
      <diagonal/>
    </border>
    <border>
      <left/>
      <right/>
      <top style="medium">
        <color rgb="FF0A1DD0"/>
      </top>
      <bottom style="medium">
        <color rgb="FF0A1DD0"/>
      </bottom>
      <diagonal/>
    </border>
    <border>
      <left style="medium">
        <color rgb="FF0A1DD0"/>
      </left>
      <right/>
      <top/>
      <bottom style="medium">
        <color indexed="12"/>
      </bottom>
      <diagonal/>
    </border>
    <border>
      <left style="medium">
        <color indexed="12"/>
      </left>
      <right style="medium">
        <color rgb="FF0A1DD0"/>
      </right>
      <top style="thin">
        <color indexed="12"/>
      </top>
      <bottom/>
      <diagonal/>
    </border>
    <border>
      <left style="medium">
        <color rgb="FF0A1DD0"/>
      </left>
      <right style="medium">
        <color rgb="FF0A1DD0"/>
      </right>
      <top style="thin">
        <color indexed="12"/>
      </top>
      <bottom style="medium">
        <color indexed="12"/>
      </bottom>
      <diagonal/>
    </border>
    <border>
      <left style="medium">
        <color rgb="FF0A1DD0"/>
      </left>
      <right style="medium">
        <color rgb="FF0A1DD0"/>
      </right>
      <top style="medium">
        <color indexed="12"/>
      </top>
      <bottom style="medium">
        <color indexed="12"/>
      </bottom>
      <diagonal/>
    </border>
    <border>
      <left style="medium">
        <color rgb="FF0A1DD0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rgb="FF0A1DD0"/>
      </left>
      <right style="medium">
        <color indexed="12"/>
      </right>
      <top/>
      <bottom style="medium">
        <color indexed="12"/>
      </bottom>
      <diagonal/>
    </border>
    <border>
      <left/>
      <right style="medium">
        <color rgb="FF0A1DD0"/>
      </right>
      <top/>
      <bottom/>
      <diagonal/>
    </border>
    <border>
      <left style="medium">
        <color indexed="18"/>
      </left>
      <right/>
      <top/>
      <bottom/>
      <diagonal/>
    </border>
    <border>
      <left style="medium">
        <color indexed="12"/>
      </left>
      <right style="medium">
        <color rgb="FF0A1DD0"/>
      </right>
      <top style="medium">
        <color indexed="12"/>
      </top>
      <bottom style="medium">
        <color indexed="12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55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5" fillId="3" borderId="0" xfId="2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16" fontId="8" fillId="3" borderId="0" xfId="2" applyNumberFormat="1" applyFont="1" applyFill="1" applyAlignment="1">
      <alignment horizontal="center" vertical="center"/>
    </xf>
    <xf numFmtId="0" fontId="9" fillId="4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6" fontId="13" fillId="3" borderId="4" xfId="2" applyNumberFormat="1" applyFont="1" applyFill="1" applyBorder="1" applyAlignment="1">
      <alignment horizontal="center" vertical="center"/>
    </xf>
    <xf numFmtId="176" fontId="14" fillId="5" borderId="5" xfId="2" applyNumberFormat="1" applyFont="1" applyFill="1" applyBorder="1" applyAlignment="1">
      <alignment horizontal="center" vertical="center"/>
    </xf>
    <xf numFmtId="176" fontId="14" fillId="5" borderId="4" xfId="2" applyNumberFormat="1" applyFont="1" applyFill="1" applyBorder="1" applyAlignment="1">
      <alignment horizontal="center" vertical="center"/>
    </xf>
    <xf numFmtId="176" fontId="13" fillId="3" borderId="5" xfId="2" applyNumberFormat="1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16" fontId="13" fillId="3" borderId="0" xfId="2" applyNumberFormat="1" applyFont="1" applyFill="1" applyAlignment="1">
      <alignment horizontal="center" vertical="center"/>
    </xf>
    <xf numFmtId="176" fontId="13" fillId="3" borderId="0" xfId="2" applyNumberFormat="1" applyFont="1" applyFill="1" applyAlignment="1">
      <alignment horizontal="center" vertical="center"/>
    </xf>
    <xf numFmtId="176" fontId="14" fillId="3" borderId="0" xfId="2" applyNumberFormat="1" applyFont="1" applyFill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16" fontId="13" fillId="0" borderId="5" xfId="2" applyNumberFormat="1" applyFont="1" applyBorder="1" applyAlignment="1">
      <alignment horizontal="center" vertical="center"/>
    </xf>
    <xf numFmtId="0" fontId="16" fillId="3" borderId="0" xfId="2" applyFont="1" applyFill="1" applyAlignment="1">
      <alignment horizontal="left" vertical="center"/>
    </xf>
    <xf numFmtId="0" fontId="10" fillId="3" borderId="0" xfId="2" applyFont="1" applyFill="1" applyAlignment="1">
      <alignment horizontal="center" vertical="center"/>
    </xf>
    <xf numFmtId="0" fontId="1" fillId="3" borderId="0" xfId="2" applyFill="1" applyAlignment="1">
      <alignment horizontal="right" vertical="center"/>
    </xf>
    <xf numFmtId="0" fontId="3" fillId="3" borderId="0" xfId="2" applyFont="1" applyFill="1" applyAlignment="1">
      <alignment horizontal="right" vertical="center"/>
    </xf>
    <xf numFmtId="0" fontId="13" fillId="3" borderId="0" xfId="2" applyFont="1" applyFill="1" applyAlignment="1">
      <alignment horizontal="right" vertical="center"/>
    </xf>
    <xf numFmtId="0" fontId="18" fillId="3" borderId="0" xfId="1" applyFill="1" applyAlignment="1" applyProtection="1">
      <alignment horizontal="right" vertical="center"/>
    </xf>
    <xf numFmtId="0" fontId="17" fillId="3" borderId="0" xfId="3" applyFont="1" applyFill="1" applyAlignment="1">
      <alignment vertical="center"/>
    </xf>
    <xf numFmtId="0" fontId="10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vertical="center"/>
    </xf>
    <xf numFmtId="176" fontId="14" fillId="3" borderId="4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76" fontId="14" fillId="3" borderId="5" xfId="2" applyNumberFormat="1" applyFont="1" applyFill="1" applyBorder="1" applyAlignment="1">
      <alignment horizontal="center" vertical="center"/>
    </xf>
    <xf numFmtId="0" fontId="9" fillId="4" borderId="8" xfId="2" applyFont="1" applyFill="1" applyBorder="1" applyAlignment="1">
      <alignment vertical="center"/>
    </xf>
    <xf numFmtId="0" fontId="0" fillId="11" borderId="0" xfId="0" applyFill="1"/>
    <xf numFmtId="0" fontId="26" fillId="12" borderId="0" xfId="0" applyFont="1" applyFill="1" applyAlignment="1">
      <alignment horizontal="center"/>
    </xf>
    <xf numFmtId="0" fontId="5" fillId="11" borderId="0" xfId="2" applyFont="1" applyFill="1" applyAlignment="1">
      <alignment vertical="center"/>
    </xf>
    <xf numFmtId="0" fontId="6" fillId="11" borderId="0" xfId="2" applyFont="1" applyFill="1" applyAlignment="1">
      <alignment vertical="center"/>
    </xf>
    <xf numFmtId="0" fontId="19" fillId="11" borderId="0" xfId="2" applyFont="1" applyFill="1" applyAlignment="1">
      <alignment vertical="center"/>
    </xf>
    <xf numFmtId="0" fontId="10" fillId="11" borderId="0" xfId="2" applyFont="1" applyFill="1" applyAlignment="1">
      <alignment vertical="center"/>
    </xf>
    <xf numFmtId="0" fontId="9" fillId="13" borderId="0" xfId="2" applyFont="1" applyFill="1" applyBorder="1" applyAlignment="1">
      <alignment vertical="center"/>
    </xf>
    <xf numFmtId="176" fontId="11" fillId="6" borderId="29" xfId="2" applyNumberFormat="1" applyFont="1" applyFill="1" applyBorder="1" applyAlignment="1">
      <alignment horizontal="center" vertical="center"/>
    </xf>
    <xf numFmtId="0" fontId="12" fillId="2" borderId="30" xfId="2" applyFont="1" applyFill="1" applyBorder="1" applyAlignment="1">
      <alignment horizontal="center" vertical="center"/>
    </xf>
    <xf numFmtId="0" fontId="12" fillId="2" borderId="29" xfId="2" applyFont="1" applyFill="1" applyBorder="1" applyAlignment="1">
      <alignment horizontal="center" vertical="center"/>
    </xf>
    <xf numFmtId="176" fontId="13" fillId="3" borderId="31" xfId="2" applyNumberFormat="1" applyFont="1" applyFill="1" applyBorder="1" applyAlignment="1">
      <alignment horizontal="center" vertical="center"/>
    </xf>
    <xf numFmtId="176" fontId="14" fillId="5" borderId="31" xfId="2" applyNumberFormat="1" applyFont="1" applyFill="1" applyBorder="1" applyAlignment="1">
      <alignment horizontal="center" vertical="center"/>
    </xf>
    <xf numFmtId="176" fontId="14" fillId="3" borderId="31" xfId="2" applyNumberFormat="1" applyFont="1" applyFill="1" applyBorder="1" applyAlignment="1">
      <alignment horizontal="center" vertical="center"/>
    </xf>
    <xf numFmtId="176" fontId="14" fillId="5" borderId="32" xfId="2" applyNumberFormat="1" applyFont="1" applyFill="1" applyBorder="1" applyAlignment="1">
      <alignment horizontal="center" vertical="center"/>
    </xf>
    <xf numFmtId="176" fontId="14" fillId="3" borderId="32" xfId="2" applyNumberFormat="1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center" vertical="center"/>
    </xf>
    <xf numFmtId="16" fontId="6" fillId="3" borderId="10" xfId="2" applyNumberFormat="1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16" fontId="6" fillId="3" borderId="11" xfId="2" applyNumberFormat="1" applyFont="1" applyFill="1" applyBorder="1" applyAlignment="1">
      <alignment horizontal="center" vertical="center"/>
    </xf>
    <xf numFmtId="176" fontId="11" fillId="6" borderId="35" xfId="2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11" borderId="36" xfId="2" applyFont="1" applyFill="1" applyBorder="1" applyAlignment="1">
      <alignment horizontal="center" vertical="center"/>
    </xf>
    <xf numFmtId="0" fontId="2" fillId="11" borderId="0" xfId="2" applyFont="1" applyFill="1" applyBorder="1" applyAlignment="1">
      <alignment horizontal="center" vertical="center"/>
    </xf>
    <xf numFmtId="16" fontId="6" fillId="3" borderId="36" xfId="2" applyNumberFormat="1" applyFont="1" applyFill="1" applyBorder="1" applyAlignment="1">
      <alignment horizontal="center" vertical="center"/>
    </xf>
    <xf numFmtId="16" fontId="6" fillId="3" borderId="0" xfId="2" applyNumberFormat="1" applyFont="1" applyFill="1" applyBorder="1" applyAlignment="1">
      <alignment horizontal="center" vertical="center"/>
    </xf>
    <xf numFmtId="176" fontId="11" fillId="6" borderId="35" xfId="2" applyNumberFormat="1" applyFont="1" applyFill="1" applyBorder="1" applyAlignment="1">
      <alignment horizontal="center" vertical="center"/>
    </xf>
    <xf numFmtId="0" fontId="12" fillId="2" borderId="29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176" fontId="11" fillId="6" borderId="38" xfId="2" applyNumberFormat="1" applyFont="1" applyFill="1" applyBorder="1" applyAlignment="1">
      <alignment horizontal="center" vertical="center"/>
    </xf>
    <xf numFmtId="0" fontId="12" fillId="11" borderId="13" xfId="2" applyFont="1" applyFill="1" applyBorder="1" applyAlignment="1">
      <alignment horizontal="center" vertical="center"/>
    </xf>
    <xf numFmtId="176" fontId="11" fillId="11" borderId="36" xfId="2" applyNumberFormat="1" applyFont="1" applyFill="1" applyBorder="1" applyAlignment="1">
      <alignment vertical="center"/>
    </xf>
    <xf numFmtId="176" fontId="14" fillId="5" borderId="3" xfId="2" applyNumberFormat="1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176" fontId="13" fillId="3" borderId="3" xfId="2" applyNumberFormat="1" applyFont="1" applyFill="1" applyBorder="1" applyAlignment="1">
      <alignment horizontal="center" vertical="center"/>
    </xf>
    <xf numFmtId="176" fontId="14" fillId="3" borderId="3" xfId="2" applyNumberFormat="1" applyFont="1" applyFill="1" applyBorder="1" applyAlignment="1">
      <alignment horizontal="center" vertical="center"/>
    </xf>
    <xf numFmtId="176" fontId="14" fillId="5" borderId="14" xfId="2" applyNumberFormat="1" applyFont="1" applyFill="1" applyBorder="1" applyAlignment="1">
      <alignment horizontal="center" vertical="center"/>
    </xf>
    <xf numFmtId="176" fontId="13" fillId="11" borderId="13" xfId="2" applyNumberFormat="1" applyFont="1" applyFill="1" applyBorder="1" applyAlignment="1">
      <alignment horizontal="center" vertical="center"/>
    </xf>
    <xf numFmtId="0" fontId="16" fillId="14" borderId="0" xfId="2" applyFont="1" applyFill="1" applyAlignment="1">
      <alignment horizontal="left" vertical="center"/>
    </xf>
    <xf numFmtId="176" fontId="13" fillId="11" borderId="0" xfId="2" applyNumberFormat="1" applyFont="1" applyFill="1" applyBorder="1" applyAlignment="1">
      <alignment horizontal="center" vertical="center"/>
    </xf>
    <xf numFmtId="176" fontId="11" fillId="6" borderId="39" xfId="2" applyNumberFormat="1" applyFont="1" applyFill="1" applyBorder="1" applyAlignment="1">
      <alignment horizontal="center" vertical="center"/>
    </xf>
    <xf numFmtId="0" fontId="12" fillId="11" borderId="36" xfId="2" applyFont="1" applyFill="1" applyBorder="1" applyAlignment="1">
      <alignment horizontal="center" vertical="center"/>
    </xf>
    <xf numFmtId="0" fontId="12" fillId="11" borderId="0" xfId="2" applyFont="1" applyFill="1" applyBorder="1" applyAlignment="1">
      <alignment horizontal="center" vertical="center"/>
    </xf>
    <xf numFmtId="176" fontId="13" fillId="11" borderId="36" xfId="2" applyNumberFormat="1" applyFont="1" applyFill="1" applyBorder="1" applyAlignment="1">
      <alignment horizontal="center" vertical="center"/>
    </xf>
    <xf numFmtId="176" fontId="11" fillId="11" borderId="0" xfId="2" applyNumberFormat="1" applyFont="1" applyFill="1" applyBorder="1" applyAlignment="1">
      <alignment horizontal="center" vertical="center"/>
    </xf>
    <xf numFmtId="176" fontId="11" fillId="11" borderId="0" xfId="2" applyNumberFormat="1" applyFont="1" applyFill="1" applyBorder="1" applyAlignment="1">
      <alignment vertical="center"/>
    </xf>
    <xf numFmtId="0" fontId="24" fillId="14" borderId="0" xfId="2" applyFont="1" applyFill="1" applyAlignment="1">
      <alignment horizontal="center" vertical="center"/>
    </xf>
    <xf numFmtId="0" fontId="25" fillId="14" borderId="0" xfId="2" applyFont="1" applyFill="1" applyAlignment="1">
      <alignment horizontal="left" vertical="center"/>
    </xf>
    <xf numFmtId="16" fontId="27" fillId="3" borderId="10" xfId="2" applyNumberFormat="1" applyFont="1" applyFill="1" applyBorder="1" applyAlignment="1">
      <alignment horizontal="center" vertical="center"/>
    </xf>
    <xf numFmtId="16" fontId="27" fillId="3" borderId="11" xfId="2" applyNumberFormat="1" applyFont="1" applyFill="1" applyBorder="1" applyAlignment="1">
      <alignment horizontal="center" vertical="center"/>
    </xf>
    <xf numFmtId="16" fontId="27" fillId="3" borderId="15" xfId="2" applyNumberFormat="1" applyFont="1" applyFill="1" applyBorder="1" applyAlignment="1">
      <alignment horizontal="center" vertical="center"/>
    </xf>
    <xf numFmtId="176" fontId="28" fillId="5" borderId="4" xfId="2" applyNumberFormat="1" applyFont="1" applyFill="1" applyBorder="1" applyAlignment="1">
      <alignment horizontal="center" vertical="center"/>
    </xf>
    <xf numFmtId="176" fontId="28" fillId="3" borderId="4" xfId="2" applyNumberFormat="1" applyFont="1" applyFill="1" applyBorder="1" applyAlignment="1">
      <alignment horizontal="center" vertical="center"/>
    </xf>
    <xf numFmtId="176" fontId="29" fillId="3" borderId="4" xfId="2" applyNumberFormat="1" applyFont="1" applyFill="1" applyBorder="1" applyAlignment="1">
      <alignment horizontal="center" vertical="center"/>
    </xf>
    <xf numFmtId="176" fontId="28" fillId="5" borderId="3" xfId="2" applyNumberFormat="1" applyFont="1" applyFill="1" applyBorder="1" applyAlignment="1">
      <alignment horizontal="center" vertical="center"/>
    </xf>
    <xf numFmtId="176" fontId="28" fillId="3" borderId="32" xfId="2" applyNumberFormat="1" applyFont="1" applyFill="1" applyBorder="1" applyAlignment="1">
      <alignment horizontal="center" vertical="center"/>
    </xf>
    <xf numFmtId="176" fontId="29" fillId="3" borderId="32" xfId="2" applyNumberFormat="1" applyFont="1" applyFill="1" applyBorder="1" applyAlignment="1">
      <alignment horizontal="center" vertical="center"/>
    </xf>
    <xf numFmtId="176" fontId="29" fillId="3" borderId="5" xfId="2" applyNumberFormat="1" applyFont="1" applyFill="1" applyBorder="1" applyAlignment="1">
      <alignment horizontal="center" vertical="center"/>
    </xf>
    <xf numFmtId="0" fontId="29" fillId="3" borderId="11" xfId="2" applyFont="1" applyFill="1" applyBorder="1" applyAlignment="1">
      <alignment horizontal="center" vertical="center"/>
    </xf>
    <xf numFmtId="16" fontId="29" fillId="0" borderId="11" xfId="2" applyNumberFormat="1" applyFont="1" applyBorder="1" applyAlignment="1">
      <alignment horizontal="center" vertical="center"/>
    </xf>
    <xf numFmtId="176" fontId="29" fillId="3" borderId="11" xfId="2" applyNumberFormat="1" applyFont="1" applyFill="1" applyBorder="1" applyAlignment="1">
      <alignment horizontal="center" vertical="center"/>
    </xf>
    <xf numFmtId="176" fontId="28" fillId="5" borderId="2" xfId="2" applyNumberFormat="1" applyFont="1" applyFill="1" applyBorder="1" applyAlignment="1">
      <alignment horizontal="center" vertical="center"/>
    </xf>
    <xf numFmtId="176" fontId="28" fillId="3" borderId="2" xfId="2" applyNumberFormat="1" applyFont="1" applyFill="1" applyBorder="1" applyAlignment="1">
      <alignment horizontal="center" vertical="center"/>
    </xf>
    <xf numFmtId="176" fontId="29" fillId="3" borderId="2" xfId="2" applyNumberFormat="1" applyFont="1" applyFill="1" applyBorder="1" applyAlignment="1">
      <alignment horizontal="center" vertical="center"/>
    </xf>
    <xf numFmtId="176" fontId="28" fillId="5" borderId="11" xfId="2" applyNumberFormat="1" applyFont="1" applyFill="1" applyBorder="1" applyAlignment="1">
      <alignment horizontal="center" vertical="center"/>
    </xf>
    <xf numFmtId="176" fontId="28" fillId="3" borderId="11" xfId="2" applyNumberFormat="1" applyFont="1" applyFill="1" applyBorder="1" applyAlignment="1">
      <alignment horizontal="center" vertical="center"/>
    </xf>
    <xf numFmtId="0" fontId="30" fillId="3" borderId="0" xfId="2" applyFont="1" applyFill="1" applyAlignment="1">
      <alignment vertical="center"/>
    </xf>
    <xf numFmtId="176" fontId="28" fillId="5" borderId="5" xfId="2" applyNumberFormat="1" applyFont="1" applyFill="1" applyBorder="1" applyAlignment="1">
      <alignment horizontal="center" vertical="center"/>
    </xf>
    <xf numFmtId="176" fontId="28" fillId="3" borderId="5" xfId="2" applyNumberFormat="1" applyFont="1" applyFill="1" applyBorder="1" applyAlignment="1">
      <alignment horizontal="center" vertical="center"/>
    </xf>
    <xf numFmtId="176" fontId="28" fillId="5" borderId="10" xfId="2" applyNumberFormat="1" applyFont="1" applyFill="1" applyBorder="1" applyAlignment="1">
      <alignment horizontal="center" vertical="center"/>
    </xf>
    <xf numFmtId="176" fontId="28" fillId="3" borderId="10" xfId="2" applyNumberFormat="1" applyFont="1" applyFill="1" applyBorder="1" applyAlignment="1">
      <alignment horizontal="center" vertical="center"/>
    </xf>
    <xf numFmtId="176" fontId="29" fillId="3" borderId="10" xfId="2" applyNumberFormat="1" applyFont="1" applyFill="1" applyBorder="1" applyAlignment="1">
      <alignment horizontal="center" vertical="center"/>
    </xf>
    <xf numFmtId="176" fontId="28" fillId="5" borderId="9" xfId="2" applyNumberFormat="1" applyFont="1" applyFill="1" applyBorder="1" applyAlignment="1">
      <alignment horizontal="center" vertical="center"/>
    </xf>
    <xf numFmtId="176" fontId="29" fillId="3" borderId="40" xfId="2" applyNumberFormat="1" applyFont="1" applyFill="1" applyBorder="1" applyAlignment="1">
      <alignment horizontal="center" vertical="center"/>
    </xf>
    <xf numFmtId="176" fontId="29" fillId="3" borderId="41" xfId="2" applyNumberFormat="1" applyFont="1" applyFill="1" applyBorder="1" applyAlignment="1">
      <alignment horizontal="center" vertical="center"/>
    </xf>
    <xf numFmtId="176" fontId="28" fillId="5" borderId="42" xfId="2" applyNumberFormat="1" applyFont="1" applyFill="1" applyBorder="1" applyAlignment="1">
      <alignment horizontal="center" vertical="center"/>
    </xf>
    <xf numFmtId="176" fontId="28" fillId="3" borderId="43" xfId="2" applyNumberFormat="1" applyFont="1" applyFill="1" applyBorder="1" applyAlignment="1">
      <alignment horizontal="center" vertical="center"/>
    </xf>
    <xf numFmtId="176" fontId="28" fillId="14" borderId="42" xfId="2" applyNumberFormat="1" applyFont="1" applyFill="1" applyBorder="1" applyAlignment="1">
      <alignment horizontal="center" vertical="center" wrapText="1"/>
    </xf>
    <xf numFmtId="176" fontId="28" fillId="5" borderId="44" xfId="2" applyNumberFormat="1" applyFont="1" applyFill="1" applyBorder="1" applyAlignment="1">
      <alignment horizontal="center" vertical="center"/>
    </xf>
    <xf numFmtId="176" fontId="28" fillId="3" borderId="44" xfId="2" applyNumberFormat="1" applyFont="1" applyFill="1" applyBorder="1" applyAlignment="1">
      <alignment horizontal="center" vertical="center"/>
    </xf>
    <xf numFmtId="176" fontId="29" fillId="3" borderId="44" xfId="2" applyNumberFormat="1" applyFont="1" applyFill="1" applyBorder="1" applyAlignment="1">
      <alignment horizontal="center" vertical="center"/>
    </xf>
    <xf numFmtId="0" fontId="29" fillId="3" borderId="10" xfId="2" applyFont="1" applyFill="1" applyBorder="1" applyAlignment="1">
      <alignment horizontal="center" vertical="center"/>
    </xf>
    <xf numFmtId="176" fontId="28" fillId="5" borderId="45" xfId="2" applyNumberFormat="1" applyFont="1" applyFill="1" applyBorder="1" applyAlignment="1">
      <alignment horizontal="center" vertical="center"/>
    </xf>
    <xf numFmtId="176" fontId="28" fillId="3" borderId="45" xfId="2" applyNumberFormat="1" applyFont="1" applyFill="1" applyBorder="1" applyAlignment="1">
      <alignment horizontal="center" vertical="center"/>
    </xf>
    <xf numFmtId="176" fontId="29" fillId="3" borderId="45" xfId="2" applyNumberFormat="1" applyFont="1" applyFill="1" applyBorder="1" applyAlignment="1">
      <alignment horizontal="center" vertical="center"/>
    </xf>
    <xf numFmtId="176" fontId="28" fillId="5" borderId="32" xfId="2" applyNumberFormat="1" applyFont="1" applyFill="1" applyBorder="1" applyAlignment="1">
      <alignment horizontal="center" vertical="center"/>
    </xf>
    <xf numFmtId="176" fontId="28" fillId="14" borderId="45" xfId="2" applyNumberFormat="1" applyFont="1" applyFill="1" applyBorder="1" applyAlignment="1">
      <alignment horizontal="center" vertical="center" wrapText="1"/>
    </xf>
    <xf numFmtId="176" fontId="29" fillId="3" borderId="46" xfId="2" applyNumberFormat="1" applyFont="1" applyFill="1" applyBorder="1" applyAlignment="1">
      <alignment horizontal="center" vertical="center"/>
    </xf>
    <xf numFmtId="176" fontId="28" fillId="14" borderId="44" xfId="2" applyNumberFormat="1" applyFont="1" applyFill="1" applyBorder="1" applyAlignment="1">
      <alignment horizontal="center" vertical="center" wrapText="1"/>
    </xf>
    <xf numFmtId="176" fontId="29" fillId="3" borderId="34" xfId="2" applyNumberFormat="1" applyFont="1" applyFill="1" applyBorder="1" applyAlignment="1">
      <alignment horizontal="center" vertical="center"/>
    </xf>
    <xf numFmtId="16" fontId="29" fillId="0" borderId="10" xfId="2" applyNumberFormat="1" applyFont="1" applyBorder="1" applyAlignment="1">
      <alignment horizontal="center" vertical="center"/>
    </xf>
    <xf numFmtId="176" fontId="28" fillId="3" borderId="42" xfId="2" applyNumberFormat="1" applyFont="1" applyFill="1" applyBorder="1" applyAlignment="1">
      <alignment horizontal="center" vertical="center"/>
    </xf>
    <xf numFmtId="176" fontId="29" fillId="3" borderId="42" xfId="2" applyNumberFormat="1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176" fontId="29" fillId="3" borderId="45" xfId="2" applyNumberFormat="1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/>
    </xf>
    <xf numFmtId="0" fontId="6" fillId="3" borderId="47" xfId="2" applyFont="1" applyFill="1" applyBorder="1" applyAlignment="1">
      <alignment horizontal="center" vertical="center"/>
    </xf>
    <xf numFmtId="0" fontId="6" fillId="3" borderId="48" xfId="2" applyFont="1" applyFill="1" applyBorder="1" applyAlignment="1">
      <alignment horizontal="center" vertical="center"/>
    </xf>
    <xf numFmtId="16" fontId="6" fillId="3" borderId="48" xfId="2" applyNumberFormat="1" applyFont="1" applyFill="1" applyBorder="1" applyAlignment="1">
      <alignment horizontal="center" vertical="center"/>
    </xf>
    <xf numFmtId="16" fontId="27" fillId="3" borderId="0" xfId="2" applyNumberFormat="1" applyFont="1" applyFill="1" applyBorder="1" applyAlignment="1">
      <alignment horizontal="center" vertical="center"/>
    </xf>
    <xf numFmtId="16" fontId="30" fillId="3" borderId="0" xfId="2" applyNumberFormat="1" applyFont="1" applyFill="1" applyBorder="1" applyAlignment="1">
      <alignment horizontal="center" vertical="center"/>
    </xf>
    <xf numFmtId="176" fontId="31" fillId="5" borderId="10" xfId="2" applyNumberFormat="1" applyFont="1" applyFill="1" applyBorder="1" applyAlignment="1">
      <alignment horizontal="center" vertical="center"/>
    </xf>
    <xf numFmtId="176" fontId="31" fillId="3" borderId="10" xfId="2" applyNumberFormat="1" applyFont="1" applyFill="1" applyBorder="1" applyAlignment="1">
      <alignment horizontal="center" vertical="center"/>
    </xf>
    <xf numFmtId="176" fontId="32" fillId="3" borderId="10" xfId="2" applyNumberFormat="1" applyFont="1" applyFill="1" applyBorder="1" applyAlignment="1">
      <alignment horizontal="center" vertical="center"/>
    </xf>
    <xf numFmtId="176" fontId="31" fillId="5" borderId="14" xfId="2" applyNumberFormat="1" applyFont="1" applyFill="1" applyBorder="1" applyAlignment="1">
      <alignment horizontal="center" vertical="center"/>
    </xf>
    <xf numFmtId="176" fontId="31" fillId="3" borderId="5" xfId="2" applyNumberFormat="1" applyFont="1" applyFill="1" applyBorder="1" applyAlignment="1">
      <alignment horizontal="center" vertical="center"/>
    </xf>
    <xf numFmtId="176" fontId="32" fillId="3" borderId="5" xfId="2" applyNumberFormat="1" applyFont="1" applyFill="1" applyBorder="1" applyAlignment="1">
      <alignment horizontal="center" vertical="center"/>
    </xf>
    <xf numFmtId="0" fontId="32" fillId="3" borderId="11" xfId="2" applyFont="1" applyFill="1" applyBorder="1" applyAlignment="1">
      <alignment horizontal="center" vertical="center"/>
    </xf>
    <xf numFmtId="16" fontId="32" fillId="0" borderId="11" xfId="2" applyNumberFormat="1" applyFont="1" applyBorder="1" applyAlignment="1">
      <alignment horizontal="center" vertical="center"/>
    </xf>
    <xf numFmtId="176" fontId="32" fillId="3" borderId="11" xfId="2" applyNumberFormat="1" applyFont="1" applyFill="1" applyBorder="1" applyAlignment="1">
      <alignment horizontal="center" vertical="center"/>
    </xf>
    <xf numFmtId="176" fontId="31" fillId="5" borderId="11" xfId="2" applyNumberFormat="1" applyFont="1" applyFill="1" applyBorder="1" applyAlignment="1">
      <alignment horizontal="center" vertical="center"/>
    </xf>
    <xf numFmtId="176" fontId="31" fillId="3" borderId="11" xfId="2" applyNumberFormat="1" applyFont="1" applyFill="1" applyBorder="1" applyAlignment="1">
      <alignment horizontal="center" vertical="center"/>
    </xf>
    <xf numFmtId="176" fontId="31" fillId="5" borderId="5" xfId="2" applyNumberFormat="1" applyFont="1" applyFill="1" applyBorder="1" applyAlignment="1">
      <alignment horizontal="center" vertical="center"/>
    </xf>
    <xf numFmtId="176" fontId="31" fillId="5" borderId="44" xfId="2" applyNumberFormat="1" applyFont="1" applyFill="1" applyBorder="1" applyAlignment="1">
      <alignment horizontal="center" vertical="center"/>
    </xf>
    <xf numFmtId="176" fontId="31" fillId="3" borderId="44" xfId="2" applyNumberFormat="1" applyFont="1" applyFill="1" applyBorder="1" applyAlignment="1">
      <alignment horizontal="center" vertical="center"/>
    </xf>
    <xf numFmtId="176" fontId="32" fillId="3" borderId="44" xfId="2" applyNumberFormat="1" applyFont="1" applyFill="1" applyBorder="1" applyAlignment="1">
      <alignment horizontal="center" vertical="center"/>
    </xf>
    <xf numFmtId="176" fontId="31" fillId="5" borderId="32" xfId="2" applyNumberFormat="1" applyFont="1" applyFill="1" applyBorder="1" applyAlignment="1">
      <alignment horizontal="center" vertical="center"/>
    </xf>
    <xf numFmtId="176" fontId="32" fillId="3" borderId="34" xfId="2" applyNumberFormat="1" applyFont="1" applyFill="1" applyBorder="1" applyAlignment="1">
      <alignment horizontal="center" vertical="center"/>
    </xf>
    <xf numFmtId="176" fontId="31" fillId="3" borderId="32" xfId="2" applyNumberFormat="1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16" fontId="13" fillId="0" borderId="0" xfId="2" applyNumberFormat="1" applyFont="1" applyBorder="1" applyAlignment="1">
      <alignment horizontal="center" vertical="center"/>
    </xf>
    <xf numFmtId="176" fontId="14" fillId="3" borderId="0" xfId="2" applyNumberFormat="1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16" fontId="13" fillId="0" borderId="9" xfId="2" applyNumberFormat="1" applyFont="1" applyBorder="1" applyAlignment="1">
      <alignment horizontal="center" vertical="center"/>
    </xf>
    <xf numFmtId="176" fontId="13" fillId="3" borderId="9" xfId="2" applyNumberFormat="1" applyFont="1" applyFill="1" applyBorder="1" applyAlignment="1">
      <alignment horizontal="center" vertical="center"/>
    </xf>
    <xf numFmtId="176" fontId="14" fillId="3" borderId="14" xfId="2" applyNumberFormat="1" applyFont="1" applyFill="1" applyBorder="1" applyAlignment="1">
      <alignment horizontal="center" vertical="center"/>
    </xf>
    <xf numFmtId="176" fontId="13" fillId="3" borderId="32" xfId="2" applyNumberFormat="1" applyFont="1" applyFill="1" applyBorder="1" applyAlignment="1">
      <alignment horizontal="center" vertical="center"/>
    </xf>
    <xf numFmtId="176" fontId="13" fillId="3" borderId="49" xfId="2" applyNumberFormat="1" applyFont="1" applyFill="1" applyBorder="1" applyAlignment="1">
      <alignment horizontal="center" vertical="center"/>
    </xf>
    <xf numFmtId="176" fontId="14" fillId="11" borderId="0" xfId="2" applyNumberFormat="1" applyFont="1" applyFill="1" applyBorder="1" applyAlignment="1">
      <alignment horizontal="center" vertical="center"/>
    </xf>
    <xf numFmtId="0" fontId="12" fillId="2" borderId="29" xfId="2" applyFont="1" applyFill="1" applyBorder="1" applyAlignment="1">
      <alignment horizontal="center" vertical="center"/>
    </xf>
    <xf numFmtId="176" fontId="11" fillId="6" borderId="35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16" fontId="13" fillId="0" borderId="2" xfId="2" applyNumberFormat="1" applyFont="1" applyBorder="1" applyAlignment="1">
      <alignment horizontal="center" vertical="center"/>
    </xf>
    <xf numFmtId="176" fontId="13" fillId="3" borderId="45" xfId="2" applyNumberFormat="1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176" fontId="23" fillId="6" borderId="38" xfId="2" applyNumberFormat="1" applyFont="1" applyFill="1" applyBorder="1" applyAlignment="1">
      <alignment horizontal="right" vertical="center"/>
    </xf>
    <xf numFmtId="16" fontId="13" fillId="0" borderId="14" xfId="2" applyNumberFormat="1" applyFont="1" applyBorder="1" applyAlignment="1">
      <alignment horizontal="center" vertical="center"/>
    </xf>
    <xf numFmtId="176" fontId="13" fillId="3" borderId="45" xfId="2" applyNumberFormat="1" applyFont="1" applyFill="1" applyBorder="1" applyAlignment="1">
      <alignment horizontal="center" vertical="center"/>
    </xf>
    <xf numFmtId="0" fontId="35" fillId="3" borderId="49" xfId="2" applyFont="1" applyFill="1" applyBorder="1" applyAlignment="1">
      <alignment horizontal="center" vertical="center"/>
    </xf>
    <xf numFmtId="16" fontId="30" fillId="3" borderId="9" xfId="2" applyNumberFormat="1" applyFont="1" applyFill="1" applyBorder="1" applyAlignment="1">
      <alignment horizontal="center" vertical="center"/>
    </xf>
    <xf numFmtId="16" fontId="30" fillId="3" borderId="26" xfId="2" applyNumberFormat="1" applyFont="1" applyFill="1" applyBorder="1" applyAlignment="1">
      <alignment horizontal="center" vertical="center"/>
    </xf>
    <xf numFmtId="0" fontId="6" fillId="3" borderId="58" xfId="2" applyFont="1" applyFill="1" applyBorder="1" applyAlignment="1">
      <alignment horizontal="center" vertical="center"/>
    </xf>
    <xf numFmtId="16" fontId="6" fillId="3" borderId="37" xfId="2" applyNumberFormat="1" applyFont="1" applyFill="1" applyBorder="1" applyAlignment="1">
      <alignment horizontal="center" vertical="center"/>
    </xf>
    <xf numFmtId="16" fontId="6" fillId="3" borderId="65" xfId="2" applyNumberFormat="1" applyFont="1" applyFill="1" applyBorder="1" applyAlignment="1">
      <alignment horizontal="center" vertical="center"/>
    </xf>
    <xf numFmtId="16" fontId="6" fillId="3" borderId="66" xfId="2" applyNumberFormat="1" applyFont="1" applyFill="1" applyBorder="1" applyAlignment="1">
      <alignment horizontal="center" vertical="center"/>
    </xf>
    <xf numFmtId="16" fontId="27" fillId="11" borderId="36" xfId="2" applyNumberFormat="1" applyFont="1" applyFill="1" applyBorder="1" applyAlignment="1">
      <alignment horizontal="center" vertical="center"/>
    </xf>
    <xf numFmtId="16" fontId="27" fillId="11" borderId="0" xfId="2" applyNumberFormat="1" applyFont="1" applyFill="1" applyBorder="1" applyAlignment="1">
      <alignment horizontal="center" vertical="center"/>
    </xf>
    <xf numFmtId="16" fontId="30" fillId="11" borderId="36" xfId="2" applyNumberFormat="1" applyFont="1" applyFill="1" applyBorder="1" applyAlignment="1">
      <alignment horizontal="center" vertical="center"/>
    </xf>
    <xf numFmtId="16" fontId="30" fillId="11" borderId="0" xfId="2" applyNumberFormat="1" applyFont="1" applyFill="1" applyBorder="1" applyAlignment="1">
      <alignment horizontal="center" vertical="center"/>
    </xf>
    <xf numFmtId="16" fontId="6" fillId="11" borderId="0" xfId="2" applyNumberFormat="1" applyFont="1" applyFill="1" applyBorder="1" applyAlignment="1">
      <alignment horizontal="center" vertical="center"/>
    </xf>
    <xf numFmtId="0" fontId="6" fillId="3" borderId="60" xfId="2" applyFont="1" applyFill="1" applyBorder="1" applyAlignment="1">
      <alignment horizontal="center" vertical="center"/>
    </xf>
    <xf numFmtId="16" fontId="6" fillId="3" borderId="60" xfId="2" applyNumberFormat="1" applyFont="1" applyFill="1" applyBorder="1" applyAlignment="1">
      <alignment horizontal="center" vertical="center"/>
    </xf>
    <xf numFmtId="0" fontId="2" fillId="2" borderId="68" xfId="2" applyFont="1" applyFill="1" applyBorder="1" applyAlignment="1">
      <alignment horizontal="center" vertical="center"/>
    </xf>
    <xf numFmtId="16" fontId="6" fillId="3" borderId="69" xfId="2" applyNumberFormat="1" applyFont="1" applyFill="1" applyBorder="1" applyAlignment="1">
      <alignment horizontal="center" vertical="center"/>
    </xf>
    <xf numFmtId="16" fontId="6" fillId="3" borderId="70" xfId="2" applyNumberFormat="1" applyFont="1" applyFill="1" applyBorder="1" applyAlignment="1">
      <alignment horizontal="center" vertical="center"/>
    </xf>
    <xf numFmtId="0" fontId="6" fillId="3" borderId="71" xfId="2" applyFont="1" applyFill="1" applyBorder="1" applyAlignment="1">
      <alignment horizontal="center" vertical="center"/>
    </xf>
    <xf numFmtId="0" fontId="9" fillId="1" borderId="0" xfId="2" applyFont="1" applyFill="1" applyBorder="1" applyAlignment="1">
      <alignment vertical="center"/>
    </xf>
    <xf numFmtId="0" fontId="9" fillId="1" borderId="0" xfId="2" applyFont="1" applyFill="1" applyAlignment="1">
      <alignment vertical="center"/>
    </xf>
    <xf numFmtId="0" fontId="13" fillId="11" borderId="19" xfId="2" applyFont="1" applyFill="1" applyBorder="1" applyAlignment="1">
      <alignment horizontal="center" vertical="center"/>
    </xf>
    <xf numFmtId="16" fontId="13" fillId="11" borderId="19" xfId="2" applyNumberFormat="1" applyFont="1" applyFill="1" applyBorder="1" applyAlignment="1">
      <alignment horizontal="center" vertical="center"/>
    </xf>
    <xf numFmtId="176" fontId="13" fillId="11" borderId="19" xfId="2" applyNumberFormat="1" applyFont="1" applyFill="1" applyBorder="1" applyAlignment="1">
      <alignment horizontal="center" vertical="center"/>
    </xf>
    <xf numFmtId="176" fontId="14" fillId="11" borderId="19" xfId="2" applyNumberFormat="1" applyFont="1" applyFill="1" applyBorder="1" applyAlignment="1">
      <alignment horizontal="center" vertical="center"/>
    </xf>
    <xf numFmtId="176" fontId="13" fillId="11" borderId="8" xfId="2" applyNumberFormat="1" applyFont="1" applyFill="1" applyBorder="1" applyAlignment="1">
      <alignment horizontal="center" vertical="center"/>
    </xf>
    <xf numFmtId="176" fontId="14" fillId="11" borderId="8" xfId="2" applyNumberFormat="1" applyFont="1" applyFill="1" applyBorder="1" applyAlignment="1">
      <alignment horizontal="center" vertical="center"/>
    </xf>
    <xf numFmtId="176" fontId="14" fillId="11" borderId="28" xfId="2" applyNumberFormat="1" applyFont="1" applyFill="1" applyBorder="1" applyAlignment="1">
      <alignment horizontal="center" vertical="center"/>
    </xf>
    <xf numFmtId="176" fontId="11" fillId="6" borderId="36" xfId="2" applyNumberFormat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vertical="center"/>
    </xf>
    <xf numFmtId="176" fontId="11" fillId="6" borderId="72" xfId="2" applyNumberFormat="1" applyFont="1" applyFill="1" applyBorder="1" applyAlignment="1">
      <alignment horizontal="center" vertical="center"/>
    </xf>
    <xf numFmtId="176" fontId="14" fillId="5" borderId="27" xfId="2" applyNumberFormat="1" applyFont="1" applyFill="1" applyBorder="1" applyAlignment="1">
      <alignment horizontal="center" vertical="center"/>
    </xf>
    <xf numFmtId="176" fontId="14" fillId="3" borderId="27" xfId="2" applyNumberFormat="1" applyFont="1" applyFill="1" applyBorder="1" applyAlignment="1">
      <alignment horizontal="center" vertical="center"/>
    </xf>
    <xf numFmtId="176" fontId="13" fillId="3" borderId="27" xfId="2" applyNumberFormat="1" applyFont="1" applyFill="1" applyBorder="1" applyAlignment="1">
      <alignment horizontal="center" vertical="center"/>
    </xf>
    <xf numFmtId="0" fontId="13" fillId="11" borderId="28" xfId="2" applyFont="1" applyFill="1" applyBorder="1" applyAlignment="1">
      <alignment horizontal="center" vertical="center"/>
    </xf>
    <xf numFmtId="16" fontId="13" fillId="11" borderId="28" xfId="2" applyNumberFormat="1" applyFont="1" applyFill="1" applyBorder="1" applyAlignment="1">
      <alignment horizontal="center" vertical="center"/>
    </xf>
    <xf numFmtId="176" fontId="13" fillId="11" borderId="28" xfId="2" applyNumberFormat="1" applyFont="1" applyFill="1" applyBorder="1" applyAlignment="1">
      <alignment horizontal="center" vertical="center"/>
    </xf>
    <xf numFmtId="0" fontId="13" fillId="11" borderId="0" xfId="2" applyFont="1" applyFill="1" applyBorder="1" applyAlignment="1">
      <alignment horizontal="center" vertical="center"/>
    </xf>
    <xf numFmtId="16" fontId="13" fillId="11" borderId="0" xfId="2" applyNumberFormat="1" applyFont="1" applyFill="1" applyBorder="1" applyAlignment="1">
      <alignment horizontal="center" vertical="center"/>
    </xf>
    <xf numFmtId="0" fontId="32" fillId="3" borderId="9" xfId="2" applyFont="1" applyFill="1" applyBorder="1" applyAlignment="1">
      <alignment horizontal="center" vertical="center"/>
    </xf>
    <xf numFmtId="16" fontId="32" fillId="0" borderId="9" xfId="2" applyNumberFormat="1" applyFont="1" applyBorder="1" applyAlignment="1">
      <alignment horizontal="center" vertical="center"/>
    </xf>
    <xf numFmtId="176" fontId="32" fillId="3" borderId="9" xfId="2" applyNumberFormat="1" applyFont="1" applyFill="1" applyBorder="1" applyAlignment="1">
      <alignment horizontal="center" vertical="center"/>
    </xf>
    <xf numFmtId="176" fontId="31" fillId="5" borderId="9" xfId="2" applyNumberFormat="1" applyFont="1" applyFill="1" applyBorder="1" applyAlignment="1">
      <alignment horizontal="center" vertical="center"/>
    </xf>
    <xf numFmtId="176" fontId="31" fillId="3" borderId="9" xfId="2" applyNumberFormat="1" applyFont="1" applyFill="1" applyBorder="1" applyAlignment="1">
      <alignment horizontal="center" vertical="center"/>
    </xf>
    <xf numFmtId="176" fontId="32" fillId="3" borderId="73" xfId="2" applyNumberFormat="1" applyFont="1" applyFill="1" applyBorder="1" applyAlignment="1">
      <alignment horizontal="center" vertical="center"/>
    </xf>
    <xf numFmtId="176" fontId="14" fillId="5" borderId="45" xfId="2" applyNumberFormat="1" applyFont="1" applyFill="1" applyBorder="1" applyAlignment="1">
      <alignment horizontal="center" vertical="center"/>
    </xf>
    <xf numFmtId="176" fontId="14" fillId="3" borderId="45" xfId="2" applyNumberFormat="1" applyFont="1" applyFill="1" applyBorder="1" applyAlignment="1">
      <alignment horizontal="center" vertical="center"/>
    </xf>
    <xf numFmtId="176" fontId="14" fillId="5" borderId="74" xfId="2" applyNumberFormat="1" applyFont="1" applyFill="1" applyBorder="1" applyAlignment="1">
      <alignment horizontal="center" vertical="center"/>
    </xf>
    <xf numFmtId="176" fontId="14" fillId="3" borderId="74" xfId="2" applyNumberFormat="1" applyFont="1" applyFill="1" applyBorder="1" applyAlignment="1">
      <alignment horizontal="center" vertical="center"/>
    </xf>
    <xf numFmtId="0" fontId="29" fillId="3" borderId="9" xfId="2" applyFont="1" applyFill="1" applyBorder="1" applyAlignment="1">
      <alignment horizontal="center" vertical="center"/>
    </xf>
    <xf numFmtId="16" fontId="29" fillId="0" borderId="9" xfId="2" applyNumberFormat="1" applyFont="1" applyBorder="1" applyAlignment="1">
      <alignment horizontal="center" vertical="center"/>
    </xf>
    <xf numFmtId="176" fontId="29" fillId="3" borderId="9" xfId="2" applyNumberFormat="1" applyFont="1" applyFill="1" applyBorder="1" applyAlignment="1">
      <alignment horizontal="center" vertical="center"/>
    </xf>
    <xf numFmtId="176" fontId="28" fillId="3" borderId="9" xfId="2" applyNumberFormat="1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16" fontId="13" fillId="0" borderId="27" xfId="2" applyNumberFormat="1" applyFont="1" applyBorder="1" applyAlignment="1">
      <alignment horizontal="center" vertical="center"/>
    </xf>
    <xf numFmtId="176" fontId="14" fillId="5" borderId="75" xfId="2" applyNumberFormat="1" applyFont="1" applyFill="1" applyBorder="1" applyAlignment="1">
      <alignment horizontal="center" vertical="center"/>
    </xf>
    <xf numFmtId="176" fontId="14" fillId="3" borderId="75" xfId="2" applyNumberFormat="1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16" fontId="13" fillId="0" borderId="10" xfId="2" applyNumberFormat="1" applyFont="1" applyBorder="1" applyAlignment="1">
      <alignment horizontal="center" vertical="center"/>
    </xf>
    <xf numFmtId="176" fontId="13" fillId="3" borderId="10" xfId="2" applyNumberFormat="1" applyFont="1" applyFill="1" applyBorder="1" applyAlignment="1">
      <alignment horizontal="center" vertical="center"/>
    </xf>
    <xf numFmtId="176" fontId="14" fillId="5" borderId="10" xfId="2" applyNumberFormat="1" applyFont="1" applyFill="1" applyBorder="1" applyAlignment="1">
      <alignment horizontal="center" vertical="center"/>
    </xf>
    <xf numFmtId="176" fontId="14" fillId="3" borderId="10" xfId="2" applyNumberFormat="1" applyFont="1" applyFill="1" applyBorder="1" applyAlignment="1">
      <alignment horizontal="center" vertical="center"/>
    </xf>
    <xf numFmtId="176" fontId="32" fillId="3" borderId="32" xfId="2" applyNumberFormat="1" applyFont="1" applyFill="1" applyBorder="1" applyAlignment="1">
      <alignment horizontal="center" vertical="center"/>
    </xf>
    <xf numFmtId="176" fontId="13" fillId="3" borderId="46" xfId="2" applyNumberFormat="1" applyFont="1" applyFill="1" applyBorder="1" applyAlignment="1">
      <alignment horizontal="center" vertical="center"/>
    </xf>
    <xf numFmtId="176" fontId="13" fillId="3" borderId="74" xfId="2" applyNumberFormat="1" applyFont="1" applyFill="1" applyBorder="1" applyAlignment="1">
      <alignment horizontal="center" vertical="center"/>
    </xf>
    <xf numFmtId="176" fontId="13" fillId="3" borderId="76" xfId="2" applyNumberFormat="1" applyFont="1" applyFill="1" applyBorder="1" applyAlignment="1">
      <alignment horizontal="center" vertical="center"/>
    </xf>
    <xf numFmtId="176" fontId="14" fillId="5" borderId="40" xfId="2" applyNumberFormat="1" applyFont="1" applyFill="1" applyBorder="1" applyAlignment="1">
      <alignment horizontal="center" vertical="center"/>
    </xf>
    <xf numFmtId="176" fontId="14" fillId="3" borderId="45" xfId="2" applyNumberFormat="1" applyFont="1" applyFill="1" applyBorder="1" applyAlignment="1">
      <alignment horizontal="center" vertical="center"/>
    </xf>
    <xf numFmtId="176" fontId="14" fillId="5" borderId="42" xfId="2" applyNumberFormat="1" applyFont="1" applyFill="1" applyBorder="1" applyAlignment="1">
      <alignment horizontal="center" vertical="center"/>
    </xf>
    <xf numFmtId="176" fontId="14" fillId="3" borderId="42" xfId="2" applyNumberFormat="1" applyFont="1" applyFill="1" applyBorder="1" applyAlignment="1">
      <alignment horizontal="center" vertical="center"/>
    </xf>
    <xf numFmtId="176" fontId="13" fillId="3" borderId="42" xfId="2" applyNumberFormat="1" applyFont="1" applyFill="1" applyBorder="1" applyAlignment="1">
      <alignment horizontal="center" vertical="center"/>
    </xf>
    <xf numFmtId="176" fontId="13" fillId="3" borderId="33" xfId="2" applyNumberFormat="1" applyFont="1" applyFill="1" applyBorder="1" applyAlignment="1">
      <alignment horizontal="center" vertical="center"/>
    </xf>
    <xf numFmtId="176" fontId="13" fillId="3" borderId="75" xfId="2" applyNumberFormat="1" applyFont="1" applyFill="1" applyBorder="1" applyAlignment="1">
      <alignment horizontal="center" vertical="center"/>
    </xf>
    <xf numFmtId="176" fontId="23" fillId="6" borderId="36" xfId="2" applyNumberFormat="1" applyFont="1" applyFill="1" applyBorder="1" applyAlignment="1">
      <alignment horizontal="center" vertical="center"/>
    </xf>
    <xf numFmtId="0" fontId="2" fillId="11" borderId="0" xfId="2" applyFont="1" applyFill="1" applyBorder="1" applyAlignment="1">
      <alignment vertical="center" wrapText="1"/>
    </xf>
    <xf numFmtId="0" fontId="2" fillId="11" borderId="79" xfId="2" applyFont="1" applyFill="1" applyBorder="1" applyAlignment="1">
      <alignment vertical="center" wrapText="1"/>
    </xf>
    <xf numFmtId="0" fontId="33" fillId="11" borderId="0" xfId="2" applyFont="1" applyFill="1" applyAlignment="1">
      <alignment vertical="center"/>
    </xf>
    <xf numFmtId="0" fontId="21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176" fontId="14" fillId="5" borderId="80" xfId="2" applyNumberFormat="1" applyFont="1" applyFill="1" applyBorder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" fillId="2" borderId="50" xfId="2" applyFont="1" applyFill="1" applyBorder="1" applyAlignment="1">
      <alignment horizontal="center" vertical="center"/>
    </xf>
    <xf numFmtId="0" fontId="2" fillId="2" borderId="51" xfId="2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2" borderId="53" xfId="2" applyFont="1" applyFill="1" applyBorder="1" applyAlignment="1">
      <alignment horizontal="center" vertical="center" wrapText="1"/>
    </xf>
    <xf numFmtId="0" fontId="2" fillId="2" borderId="54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53" xfId="2" applyFont="1" applyFill="1" applyBorder="1" applyAlignment="1">
      <alignment horizontal="center" vertical="center" wrapText="1" shrinkToFit="1"/>
    </xf>
    <xf numFmtId="0" fontId="2" fillId="2" borderId="54" xfId="2" applyFont="1" applyFill="1" applyBorder="1" applyAlignment="1">
      <alignment horizontal="center" vertical="center" shrinkToFit="1"/>
    </xf>
    <xf numFmtId="0" fontId="2" fillId="2" borderId="17" xfId="2" applyFont="1" applyFill="1" applyBorder="1" applyAlignment="1">
      <alignment horizontal="center" vertical="center" shrinkToFit="1"/>
    </xf>
    <xf numFmtId="0" fontId="2" fillId="2" borderId="18" xfId="2" applyFont="1" applyFill="1" applyBorder="1" applyAlignment="1">
      <alignment horizontal="center" vertical="center" shrinkToFit="1"/>
    </xf>
    <xf numFmtId="0" fontId="2" fillId="11" borderId="0" xfId="2" applyFont="1" applyFill="1" applyBorder="1" applyAlignment="1">
      <alignment horizontal="center" vertical="center" wrapText="1"/>
    </xf>
    <xf numFmtId="0" fontId="2" fillId="2" borderId="54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 vertical="center" wrapText="1"/>
    </xf>
    <xf numFmtId="0" fontId="2" fillId="2" borderId="67" xfId="2" applyFont="1" applyFill="1" applyBorder="1" applyAlignment="1">
      <alignment horizontal="center" vertical="center" wrapText="1"/>
    </xf>
    <xf numFmtId="0" fontId="33" fillId="7" borderId="0" xfId="2" applyFont="1" applyFill="1" applyAlignment="1">
      <alignment horizontal="center" vertical="center"/>
    </xf>
    <xf numFmtId="176" fontId="29" fillId="3" borderId="45" xfId="2" applyNumberFormat="1" applyFont="1" applyFill="1" applyBorder="1" applyAlignment="1">
      <alignment horizontal="center" vertical="center"/>
    </xf>
    <xf numFmtId="176" fontId="29" fillId="3" borderId="14" xfId="2" applyNumberFormat="1" applyFont="1" applyFill="1" applyBorder="1" applyAlignment="1">
      <alignment horizontal="center" vertical="center"/>
    </xf>
    <xf numFmtId="176" fontId="29" fillId="3" borderId="3" xfId="2" applyNumberFormat="1" applyFont="1" applyFill="1" applyBorder="1" applyAlignment="1">
      <alignment horizontal="center" vertical="center"/>
    </xf>
    <xf numFmtId="176" fontId="32" fillId="3" borderId="45" xfId="2" applyNumberFormat="1" applyFont="1" applyFill="1" applyBorder="1" applyAlignment="1">
      <alignment horizontal="center" vertical="center"/>
    </xf>
    <xf numFmtId="176" fontId="32" fillId="3" borderId="14" xfId="2" applyNumberFormat="1" applyFont="1" applyFill="1" applyBorder="1" applyAlignment="1">
      <alignment horizontal="center" vertical="center"/>
    </xf>
    <xf numFmtId="176" fontId="13" fillId="3" borderId="3" xfId="2" applyNumberFormat="1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9" fillId="3" borderId="3" xfId="2" applyFont="1" applyFill="1" applyBorder="1" applyAlignment="1">
      <alignment horizontal="center" vertical="center"/>
    </xf>
    <xf numFmtId="0" fontId="32" fillId="3" borderId="2" xfId="2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16" fontId="29" fillId="0" borderId="2" xfId="2" applyNumberFormat="1" applyFont="1" applyBorder="1" applyAlignment="1">
      <alignment horizontal="center" vertical="center"/>
    </xf>
    <xf numFmtId="16" fontId="29" fillId="0" borderId="14" xfId="2" applyNumberFormat="1" applyFont="1" applyBorder="1" applyAlignment="1">
      <alignment horizontal="center" vertical="center"/>
    </xf>
    <xf numFmtId="16" fontId="29" fillId="0" borderId="3" xfId="2" applyNumberFormat="1" applyFont="1" applyBorder="1" applyAlignment="1">
      <alignment horizontal="center" vertical="center"/>
    </xf>
    <xf numFmtId="16" fontId="32" fillId="0" borderId="2" xfId="2" applyNumberFormat="1" applyFont="1" applyBorder="1" applyAlignment="1">
      <alignment horizontal="center" vertical="center"/>
    </xf>
    <xf numFmtId="16" fontId="32" fillId="0" borderId="14" xfId="2" applyNumberFormat="1" applyFont="1" applyBorder="1" applyAlignment="1">
      <alignment horizontal="center" vertical="center"/>
    </xf>
    <xf numFmtId="16" fontId="13" fillId="0" borderId="3" xfId="2" applyNumberFormat="1" applyFont="1" applyBorder="1" applyAlignment="1">
      <alignment horizontal="center" vertical="center"/>
    </xf>
    <xf numFmtId="16" fontId="13" fillId="0" borderId="14" xfId="2" applyNumberFormat="1" applyFont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11" borderId="13" xfId="2" applyFont="1" applyFill="1" applyBorder="1" applyAlignment="1">
      <alignment horizontal="center" vertical="center"/>
    </xf>
    <xf numFmtId="0" fontId="9" fillId="8" borderId="0" xfId="2" applyFont="1" applyFill="1" applyBorder="1" applyAlignment="1">
      <alignment horizontal="left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29" xfId="2" applyFont="1" applyFill="1" applyBorder="1" applyAlignment="1">
      <alignment horizontal="center" vertical="center"/>
    </xf>
    <xf numFmtId="0" fontId="29" fillId="3" borderId="2" xfId="2" applyFont="1" applyFill="1" applyBorder="1" applyAlignment="1">
      <alignment horizontal="center" vertical="center"/>
    </xf>
    <xf numFmtId="0" fontId="29" fillId="3" borderId="14" xfId="2" applyFont="1" applyFill="1" applyBorder="1" applyAlignment="1">
      <alignment horizontal="center" vertical="center"/>
    </xf>
    <xf numFmtId="0" fontId="34" fillId="7" borderId="0" xfId="2" applyFont="1" applyFill="1" applyAlignment="1">
      <alignment horizontal="center" vertical="center"/>
    </xf>
    <xf numFmtId="176" fontId="11" fillId="6" borderId="35" xfId="2" applyNumberFormat="1" applyFont="1" applyFill="1" applyBorder="1" applyAlignment="1">
      <alignment horizontal="center" vertical="center"/>
    </xf>
    <xf numFmtId="176" fontId="11" fillId="6" borderId="55" xfId="2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9" fillId="10" borderId="0" xfId="2" applyFont="1" applyFill="1" applyBorder="1" applyAlignment="1">
      <alignment horizontal="left" vertical="center"/>
    </xf>
    <xf numFmtId="0" fontId="12" fillId="2" borderId="61" xfId="2" applyFont="1" applyFill="1" applyBorder="1" applyAlignment="1">
      <alignment horizontal="center" vertical="center"/>
    </xf>
    <xf numFmtId="0" fontId="9" fillId="10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12" fillId="11" borderId="13" xfId="2" applyFont="1" applyFill="1" applyBorder="1" applyAlignment="1">
      <alignment horizontal="center" vertical="center" wrapText="1"/>
    </xf>
    <xf numFmtId="0" fontId="15" fillId="9" borderId="20" xfId="2" applyFont="1" applyFill="1" applyBorder="1" applyAlignment="1">
      <alignment horizontal="left" vertical="center"/>
    </xf>
    <xf numFmtId="0" fontId="15" fillId="9" borderId="21" xfId="2" applyFont="1" applyFill="1" applyBorder="1" applyAlignment="1">
      <alignment horizontal="left" vertical="center"/>
    </xf>
    <xf numFmtId="0" fontId="15" fillId="9" borderId="22" xfId="2" applyFont="1" applyFill="1" applyBorder="1" applyAlignment="1">
      <alignment horizontal="left" vertical="center"/>
    </xf>
    <xf numFmtId="0" fontId="16" fillId="9" borderId="23" xfId="2" applyFont="1" applyFill="1" applyBorder="1" applyAlignment="1">
      <alignment horizontal="left" vertical="center"/>
    </xf>
    <xf numFmtId="0" fontId="16" fillId="9" borderId="24" xfId="2" applyFont="1" applyFill="1" applyBorder="1" applyAlignment="1">
      <alignment horizontal="left" vertical="center"/>
    </xf>
    <xf numFmtId="0" fontId="16" fillId="9" borderId="25" xfId="2" applyFont="1" applyFill="1" applyBorder="1" applyAlignment="1">
      <alignment horizontal="left" vertical="center"/>
    </xf>
    <xf numFmtId="0" fontId="9" fillId="8" borderId="8" xfId="2" applyFont="1" applyFill="1" applyBorder="1" applyAlignment="1">
      <alignment horizontal="left" vertical="center"/>
    </xf>
    <xf numFmtId="0" fontId="13" fillId="3" borderId="2" xfId="2" applyFont="1" applyFill="1" applyBorder="1" applyAlignment="1">
      <alignment horizontal="center" vertical="center"/>
    </xf>
    <xf numFmtId="16" fontId="13" fillId="0" borderId="2" xfId="2" applyNumberFormat="1" applyFont="1" applyBorder="1" applyAlignment="1">
      <alignment horizontal="center" vertical="center"/>
    </xf>
    <xf numFmtId="176" fontId="13" fillId="3" borderId="45" xfId="2" applyNumberFormat="1" applyFont="1" applyFill="1" applyBorder="1" applyAlignment="1">
      <alignment horizontal="center" vertical="center"/>
    </xf>
    <xf numFmtId="0" fontId="12" fillId="2" borderId="57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76" fontId="11" fillId="6" borderId="0" xfId="2" applyNumberFormat="1" applyFont="1" applyFill="1" applyBorder="1" applyAlignment="1">
      <alignment horizontal="center" vertical="center"/>
    </xf>
    <xf numFmtId="0" fontId="12" fillId="2" borderId="58" xfId="2" applyFont="1" applyFill="1" applyBorder="1" applyAlignment="1">
      <alignment horizontal="center"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60" xfId="2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176" fontId="11" fillId="6" borderId="38" xfId="2" applyNumberFormat="1" applyFont="1" applyFill="1" applyBorder="1" applyAlignment="1">
      <alignment horizontal="center" vertical="center"/>
    </xf>
    <xf numFmtId="176" fontId="11" fillId="6" borderId="63" xfId="2" applyNumberFormat="1" applyFont="1" applyFill="1" applyBorder="1" applyAlignment="1">
      <alignment horizontal="center" vertical="center"/>
    </xf>
    <xf numFmtId="0" fontId="12" fillId="2" borderId="64" xfId="2" applyFont="1" applyFill="1" applyBorder="1" applyAlignment="1">
      <alignment horizontal="center" vertical="center"/>
    </xf>
    <xf numFmtId="0" fontId="16" fillId="14" borderId="19" xfId="2" applyFont="1" applyFill="1" applyBorder="1" applyAlignment="1">
      <alignment horizontal="left" vertical="center"/>
    </xf>
    <xf numFmtId="0" fontId="25" fillId="14" borderId="19" xfId="2" applyFont="1" applyFill="1" applyBorder="1" applyAlignment="1">
      <alignment horizontal="left" vertical="center"/>
    </xf>
    <xf numFmtId="176" fontId="14" fillId="5" borderId="40" xfId="2" applyNumberFormat="1" applyFont="1" applyFill="1" applyBorder="1" applyAlignment="1">
      <alignment horizontal="center" vertical="center"/>
    </xf>
    <xf numFmtId="176" fontId="14" fillId="5" borderId="57" xfId="2" applyNumberFormat="1" applyFont="1" applyFill="1" applyBorder="1" applyAlignment="1">
      <alignment horizontal="center" vertical="center"/>
    </xf>
    <xf numFmtId="176" fontId="14" fillId="3" borderId="45" xfId="2" applyNumberFormat="1" applyFont="1" applyFill="1" applyBorder="1" applyAlignment="1">
      <alignment horizontal="center" vertical="center"/>
    </xf>
    <xf numFmtId="176" fontId="14" fillId="3" borderId="62" xfId="2" applyNumberFormat="1" applyFont="1" applyFill="1" applyBorder="1" applyAlignment="1">
      <alignment horizontal="center" vertical="center"/>
    </xf>
    <xf numFmtId="176" fontId="13" fillId="3" borderId="62" xfId="2" applyNumberFormat="1" applyFont="1" applyFill="1" applyBorder="1" applyAlignment="1">
      <alignment horizontal="center" vertical="center"/>
    </xf>
    <xf numFmtId="176" fontId="13" fillId="3" borderId="46" xfId="2" applyNumberFormat="1" applyFont="1" applyFill="1" applyBorder="1" applyAlignment="1">
      <alignment horizontal="center" vertical="center"/>
    </xf>
    <xf numFmtId="176" fontId="13" fillId="3" borderId="77" xfId="2" applyNumberFormat="1" applyFont="1" applyFill="1" applyBorder="1" applyAlignment="1">
      <alignment horizontal="center" vertical="center"/>
    </xf>
    <xf numFmtId="0" fontId="12" fillId="2" borderId="61" xfId="2" applyFont="1" applyFill="1" applyBorder="1" applyAlignment="1">
      <alignment horizontal="center" vertical="center" wrapText="1"/>
    </xf>
    <xf numFmtId="0" fontId="12" fillId="11" borderId="36" xfId="2" applyFont="1" applyFill="1" applyBorder="1" applyAlignment="1">
      <alignment horizontal="center" vertical="center" wrapText="1"/>
    </xf>
    <xf numFmtId="0" fontId="12" fillId="11" borderId="36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0" fontId="12" fillId="11" borderId="0" xfId="2" applyFont="1" applyFill="1" applyBorder="1" applyAlignment="1">
      <alignment horizontal="center" vertical="center" wrapText="1"/>
    </xf>
    <xf numFmtId="0" fontId="12" fillId="11" borderId="0" xfId="2" applyFont="1" applyFill="1" applyBorder="1" applyAlignment="1">
      <alignment horizontal="center" vertical="center"/>
    </xf>
    <xf numFmtId="176" fontId="11" fillId="6" borderId="36" xfId="2" applyNumberFormat="1" applyFont="1" applyFill="1" applyBorder="1" applyAlignment="1">
      <alignment horizontal="center" vertical="center"/>
    </xf>
    <xf numFmtId="176" fontId="11" fillId="6" borderId="78" xfId="2" applyNumberFormat="1" applyFont="1" applyFill="1" applyBorder="1" applyAlignment="1">
      <alignment horizontal="center" vertical="center"/>
    </xf>
  </cellXfs>
  <cellStyles count="4">
    <cellStyle name="Normal 2" xfId="2" xr:uid="{00000000-0005-0000-0000-000002000000}"/>
    <cellStyle name="Normal 3 2" xfId="3" xr:uid="{00000000-0005-0000-0000-000003000000}"/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133350</xdr:rowOff>
    </xdr:from>
    <xdr:to>
      <xdr:col>2</xdr:col>
      <xdr:colOff>565150</xdr:colOff>
      <xdr:row>3</xdr:row>
      <xdr:rowOff>171450</xdr:rowOff>
    </xdr:to>
    <xdr:sp macro="" textlink="">
      <xdr:nvSpPr>
        <xdr:cNvPr id="1095" name="Rectangle 169" descr="ts">
          <a:extLst>
            <a:ext uri="{FF2B5EF4-FFF2-40B4-BE49-F238E27FC236}">
              <a16:creationId xmlns:a16="http://schemas.microsoft.com/office/drawing/2014/main" id="{168A966E-8931-ADAD-292A-8DC33F76C4CA}"/>
            </a:ext>
          </a:extLst>
        </xdr:cNvPr>
        <xdr:cNvSpPr>
          <a:spLocks noChangeArrowheads="1"/>
        </xdr:cNvSpPr>
      </xdr:nvSpPr>
      <xdr:spPr bwMode="auto">
        <a:xfrm>
          <a:off x="285750" y="133350"/>
          <a:ext cx="1263650" cy="8191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0</xdr:row>
      <xdr:rowOff>241300</xdr:rowOff>
    </xdr:from>
    <xdr:to>
      <xdr:col>2</xdr:col>
      <xdr:colOff>6350</xdr:colOff>
      <xdr:row>2</xdr:row>
      <xdr:rowOff>387350</xdr:rowOff>
    </xdr:to>
    <xdr:sp macro="" textlink="">
      <xdr:nvSpPr>
        <xdr:cNvPr id="10311" name="Rectangle 169" descr="ts">
          <a:extLst>
            <a:ext uri="{FF2B5EF4-FFF2-40B4-BE49-F238E27FC236}">
              <a16:creationId xmlns:a16="http://schemas.microsoft.com/office/drawing/2014/main" id="{FA4A9B88-D988-1364-1A04-313688848203}"/>
            </a:ext>
          </a:extLst>
        </xdr:cNvPr>
        <xdr:cNvSpPr>
          <a:spLocks noChangeArrowheads="1"/>
        </xdr:cNvSpPr>
      </xdr:nvSpPr>
      <xdr:spPr bwMode="auto">
        <a:xfrm>
          <a:off x="450850" y="241300"/>
          <a:ext cx="1562100" cy="9842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0</xdr:row>
      <xdr:rowOff>241300</xdr:rowOff>
    </xdr:from>
    <xdr:to>
      <xdr:col>2</xdr:col>
      <xdr:colOff>6350</xdr:colOff>
      <xdr:row>2</xdr:row>
      <xdr:rowOff>387350</xdr:rowOff>
    </xdr:to>
    <xdr:sp macro="" textlink="">
      <xdr:nvSpPr>
        <xdr:cNvPr id="11335" name="Rectangle 169" descr="ts">
          <a:extLst>
            <a:ext uri="{FF2B5EF4-FFF2-40B4-BE49-F238E27FC236}">
              <a16:creationId xmlns:a16="http://schemas.microsoft.com/office/drawing/2014/main" id="{0328E10E-D5A7-5EA3-48DC-EE8D78DCFC1C}"/>
            </a:ext>
          </a:extLst>
        </xdr:cNvPr>
        <xdr:cNvSpPr>
          <a:spLocks noChangeArrowheads="1"/>
        </xdr:cNvSpPr>
      </xdr:nvSpPr>
      <xdr:spPr bwMode="auto">
        <a:xfrm>
          <a:off x="450850" y="241300"/>
          <a:ext cx="1562100" cy="9842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0</xdr:row>
      <xdr:rowOff>247650</xdr:rowOff>
    </xdr:from>
    <xdr:to>
      <xdr:col>1</xdr:col>
      <xdr:colOff>1739900</xdr:colOff>
      <xdr:row>2</xdr:row>
      <xdr:rowOff>361950</xdr:rowOff>
    </xdr:to>
    <xdr:sp macro="" textlink="">
      <xdr:nvSpPr>
        <xdr:cNvPr id="12359" name="Rectangle 169" descr="ts">
          <a:extLst>
            <a:ext uri="{FF2B5EF4-FFF2-40B4-BE49-F238E27FC236}">
              <a16:creationId xmlns:a16="http://schemas.microsoft.com/office/drawing/2014/main" id="{78153369-D23A-D8DE-2E8E-6D637B2429F3}"/>
            </a:ext>
          </a:extLst>
        </xdr:cNvPr>
        <xdr:cNvSpPr>
          <a:spLocks noChangeArrowheads="1"/>
        </xdr:cNvSpPr>
      </xdr:nvSpPr>
      <xdr:spPr bwMode="auto">
        <a:xfrm>
          <a:off x="279400" y="247650"/>
          <a:ext cx="1562100" cy="9525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</xdr:colOff>
      <xdr:row>0</xdr:row>
      <xdr:rowOff>241300</xdr:rowOff>
    </xdr:from>
    <xdr:to>
      <xdr:col>1</xdr:col>
      <xdr:colOff>1746250</xdr:colOff>
      <xdr:row>2</xdr:row>
      <xdr:rowOff>342900</xdr:rowOff>
    </xdr:to>
    <xdr:sp macro="" textlink="">
      <xdr:nvSpPr>
        <xdr:cNvPr id="13383" name="Rectangle 169" descr="ts">
          <a:extLst>
            <a:ext uri="{FF2B5EF4-FFF2-40B4-BE49-F238E27FC236}">
              <a16:creationId xmlns:a16="http://schemas.microsoft.com/office/drawing/2014/main" id="{C69C9916-35EB-7662-88B4-1F50DEF3E465}"/>
            </a:ext>
          </a:extLst>
        </xdr:cNvPr>
        <xdr:cNvSpPr>
          <a:spLocks noChangeArrowheads="1"/>
        </xdr:cNvSpPr>
      </xdr:nvSpPr>
      <xdr:spPr bwMode="auto">
        <a:xfrm>
          <a:off x="285750" y="241300"/>
          <a:ext cx="1562100" cy="9398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241300</xdr:rowOff>
    </xdr:from>
    <xdr:to>
      <xdr:col>1</xdr:col>
      <xdr:colOff>1701800</xdr:colOff>
      <xdr:row>2</xdr:row>
      <xdr:rowOff>381000</xdr:rowOff>
    </xdr:to>
    <xdr:sp macro="" textlink="">
      <xdr:nvSpPr>
        <xdr:cNvPr id="14407" name="Rectangle 169" descr="ts">
          <a:extLst>
            <a:ext uri="{FF2B5EF4-FFF2-40B4-BE49-F238E27FC236}">
              <a16:creationId xmlns:a16="http://schemas.microsoft.com/office/drawing/2014/main" id="{AD983D7F-93CC-7800-3ADB-D93BEDCB3405}"/>
            </a:ext>
          </a:extLst>
        </xdr:cNvPr>
        <xdr:cNvSpPr>
          <a:spLocks noChangeArrowheads="1"/>
        </xdr:cNvSpPr>
      </xdr:nvSpPr>
      <xdr:spPr bwMode="auto">
        <a:xfrm>
          <a:off x="241300" y="241300"/>
          <a:ext cx="1562100" cy="9779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241300</xdr:rowOff>
    </xdr:from>
    <xdr:to>
      <xdr:col>1</xdr:col>
      <xdr:colOff>1701800</xdr:colOff>
      <xdr:row>2</xdr:row>
      <xdr:rowOff>381000</xdr:rowOff>
    </xdr:to>
    <xdr:sp macro="" textlink="">
      <xdr:nvSpPr>
        <xdr:cNvPr id="15431" name="Rectangle 169" descr="ts">
          <a:extLst>
            <a:ext uri="{FF2B5EF4-FFF2-40B4-BE49-F238E27FC236}">
              <a16:creationId xmlns:a16="http://schemas.microsoft.com/office/drawing/2014/main" id="{C49D09F9-B851-ACD8-22CD-252E3E230782}"/>
            </a:ext>
          </a:extLst>
        </xdr:cNvPr>
        <xdr:cNvSpPr>
          <a:spLocks noChangeArrowheads="1"/>
        </xdr:cNvSpPr>
      </xdr:nvSpPr>
      <xdr:spPr bwMode="auto">
        <a:xfrm>
          <a:off x="241300" y="241300"/>
          <a:ext cx="1562100" cy="9779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234949</xdr:colOff>
      <xdr:row>0</xdr:row>
      <xdr:rowOff>184150</xdr:rowOff>
    </xdr:from>
    <xdr:to>
      <xdr:col>2</xdr:col>
      <xdr:colOff>867832</xdr:colOff>
      <xdr:row>2</xdr:row>
      <xdr:rowOff>438150</xdr:rowOff>
    </xdr:to>
    <xdr:sp macro="" textlink="">
      <xdr:nvSpPr>
        <xdr:cNvPr id="2119" name="Rectangle 169" descr="ts">
          <a:extLst>
            <a:ext uri="{FF2B5EF4-FFF2-40B4-BE49-F238E27FC236}">
              <a16:creationId xmlns:a16="http://schemas.microsoft.com/office/drawing/2014/main" id="{53F0CEF6-2772-B58E-D6D4-4C3CD1C3EC01}"/>
            </a:ext>
          </a:extLst>
        </xdr:cNvPr>
        <xdr:cNvSpPr>
          <a:spLocks noChangeArrowheads="1"/>
        </xdr:cNvSpPr>
      </xdr:nvSpPr>
      <xdr:spPr bwMode="auto">
        <a:xfrm>
          <a:off x="340782" y="184150"/>
          <a:ext cx="1818217" cy="1090083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0</xdr:row>
      <xdr:rowOff>285750</xdr:rowOff>
    </xdr:from>
    <xdr:to>
      <xdr:col>1</xdr:col>
      <xdr:colOff>1714500</xdr:colOff>
      <xdr:row>2</xdr:row>
      <xdr:rowOff>374650</xdr:rowOff>
    </xdr:to>
    <xdr:sp macro="" textlink="">
      <xdr:nvSpPr>
        <xdr:cNvPr id="3143" name="Rectangle 169" descr="ts">
          <a:extLst>
            <a:ext uri="{FF2B5EF4-FFF2-40B4-BE49-F238E27FC236}">
              <a16:creationId xmlns:a16="http://schemas.microsoft.com/office/drawing/2014/main" id="{AACC75DB-084A-A14D-747A-7DAD7FA77F78}"/>
            </a:ext>
          </a:extLst>
        </xdr:cNvPr>
        <xdr:cNvSpPr>
          <a:spLocks noChangeArrowheads="1"/>
        </xdr:cNvSpPr>
      </xdr:nvSpPr>
      <xdr:spPr bwMode="auto">
        <a:xfrm>
          <a:off x="341086" y="285750"/>
          <a:ext cx="1473200" cy="92347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254000</xdr:rowOff>
    </xdr:from>
    <xdr:to>
      <xdr:col>1</xdr:col>
      <xdr:colOff>1714500</xdr:colOff>
      <xdr:row>2</xdr:row>
      <xdr:rowOff>406400</xdr:rowOff>
    </xdr:to>
    <xdr:sp macro="" textlink="">
      <xdr:nvSpPr>
        <xdr:cNvPr id="4167" name="Rectangle 169" descr="ts">
          <a:extLst>
            <a:ext uri="{FF2B5EF4-FFF2-40B4-BE49-F238E27FC236}">
              <a16:creationId xmlns:a16="http://schemas.microsoft.com/office/drawing/2014/main" id="{D83975C2-981F-4E29-C96E-9A4C18AB848E}"/>
            </a:ext>
          </a:extLst>
        </xdr:cNvPr>
        <xdr:cNvSpPr>
          <a:spLocks noChangeArrowheads="1"/>
        </xdr:cNvSpPr>
      </xdr:nvSpPr>
      <xdr:spPr bwMode="auto">
        <a:xfrm>
          <a:off x="254000" y="254000"/>
          <a:ext cx="1562100" cy="9906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0</xdr:row>
      <xdr:rowOff>285750</xdr:rowOff>
    </xdr:from>
    <xdr:to>
      <xdr:col>1</xdr:col>
      <xdr:colOff>1803400</xdr:colOff>
      <xdr:row>2</xdr:row>
      <xdr:rowOff>374650</xdr:rowOff>
    </xdr:to>
    <xdr:sp macro="" textlink="">
      <xdr:nvSpPr>
        <xdr:cNvPr id="5191" name="Rectangle 169" descr="ts">
          <a:extLst>
            <a:ext uri="{FF2B5EF4-FFF2-40B4-BE49-F238E27FC236}">
              <a16:creationId xmlns:a16="http://schemas.microsoft.com/office/drawing/2014/main" id="{FB0D6F42-5624-44A2-466F-4CE68DCD391D}"/>
            </a:ext>
          </a:extLst>
        </xdr:cNvPr>
        <xdr:cNvSpPr>
          <a:spLocks noChangeArrowheads="1"/>
        </xdr:cNvSpPr>
      </xdr:nvSpPr>
      <xdr:spPr bwMode="auto">
        <a:xfrm>
          <a:off x="342900" y="285750"/>
          <a:ext cx="1562100" cy="9271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266700</xdr:rowOff>
    </xdr:from>
    <xdr:to>
      <xdr:col>1</xdr:col>
      <xdr:colOff>1828800</xdr:colOff>
      <xdr:row>2</xdr:row>
      <xdr:rowOff>400050</xdr:rowOff>
    </xdr:to>
    <xdr:sp macro="" textlink="">
      <xdr:nvSpPr>
        <xdr:cNvPr id="6215" name="Rectangle 169" descr="ts">
          <a:extLst>
            <a:ext uri="{FF2B5EF4-FFF2-40B4-BE49-F238E27FC236}">
              <a16:creationId xmlns:a16="http://schemas.microsoft.com/office/drawing/2014/main" id="{7A936308-B716-98DE-9343-D67E8CB47505}"/>
            </a:ext>
          </a:extLst>
        </xdr:cNvPr>
        <xdr:cNvSpPr>
          <a:spLocks noChangeArrowheads="1"/>
        </xdr:cNvSpPr>
      </xdr:nvSpPr>
      <xdr:spPr bwMode="auto">
        <a:xfrm>
          <a:off x="368300" y="266700"/>
          <a:ext cx="1562100" cy="9715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0</xdr:row>
      <xdr:rowOff>285750</xdr:rowOff>
    </xdr:from>
    <xdr:to>
      <xdr:col>1</xdr:col>
      <xdr:colOff>1803400</xdr:colOff>
      <xdr:row>2</xdr:row>
      <xdr:rowOff>374650</xdr:rowOff>
    </xdr:to>
    <xdr:sp macro="" textlink="">
      <xdr:nvSpPr>
        <xdr:cNvPr id="7239" name="Rectangle 169" descr="ts">
          <a:extLst>
            <a:ext uri="{FF2B5EF4-FFF2-40B4-BE49-F238E27FC236}">
              <a16:creationId xmlns:a16="http://schemas.microsoft.com/office/drawing/2014/main" id="{FC674836-C94C-62EC-B105-CA0A6B67367B}"/>
            </a:ext>
          </a:extLst>
        </xdr:cNvPr>
        <xdr:cNvSpPr>
          <a:spLocks noChangeArrowheads="1"/>
        </xdr:cNvSpPr>
      </xdr:nvSpPr>
      <xdr:spPr bwMode="auto">
        <a:xfrm>
          <a:off x="342900" y="285750"/>
          <a:ext cx="1562100" cy="9271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0</xdr:row>
      <xdr:rowOff>285750</xdr:rowOff>
    </xdr:from>
    <xdr:to>
      <xdr:col>1</xdr:col>
      <xdr:colOff>1803400</xdr:colOff>
      <xdr:row>2</xdr:row>
      <xdr:rowOff>438150</xdr:rowOff>
    </xdr:to>
    <xdr:sp macro="" textlink="">
      <xdr:nvSpPr>
        <xdr:cNvPr id="8263" name="Rectangle 169" descr="ts">
          <a:extLst>
            <a:ext uri="{FF2B5EF4-FFF2-40B4-BE49-F238E27FC236}">
              <a16:creationId xmlns:a16="http://schemas.microsoft.com/office/drawing/2014/main" id="{985228B5-4E89-E39B-CC53-4395A1BEB27A}"/>
            </a:ext>
          </a:extLst>
        </xdr:cNvPr>
        <xdr:cNvSpPr>
          <a:spLocks noChangeArrowheads="1"/>
        </xdr:cNvSpPr>
      </xdr:nvSpPr>
      <xdr:spPr bwMode="auto">
        <a:xfrm>
          <a:off x="342900" y="285750"/>
          <a:ext cx="1562100" cy="9906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0</xdr:row>
      <xdr:rowOff>234950</xdr:rowOff>
    </xdr:from>
    <xdr:to>
      <xdr:col>1</xdr:col>
      <xdr:colOff>1873250</xdr:colOff>
      <xdr:row>2</xdr:row>
      <xdr:rowOff>419100</xdr:rowOff>
    </xdr:to>
    <xdr:sp macro="" textlink="">
      <xdr:nvSpPr>
        <xdr:cNvPr id="9287" name="Rectangle 169" descr="ts">
          <a:extLst>
            <a:ext uri="{FF2B5EF4-FFF2-40B4-BE49-F238E27FC236}">
              <a16:creationId xmlns:a16="http://schemas.microsoft.com/office/drawing/2014/main" id="{36BDBAA9-E8E8-1DAD-3D6F-BC945E63EE0E}"/>
            </a:ext>
          </a:extLst>
        </xdr:cNvPr>
        <xdr:cNvSpPr>
          <a:spLocks noChangeArrowheads="1"/>
        </xdr:cNvSpPr>
      </xdr:nvSpPr>
      <xdr:spPr bwMode="auto">
        <a:xfrm>
          <a:off x="412750" y="234950"/>
          <a:ext cx="1562100" cy="10223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AA19"/>
  <sheetViews>
    <sheetView tabSelected="1" topLeftCell="A5" zoomScale="90" zoomScaleNormal="90" workbookViewId="0">
      <selection activeCell="T13" sqref="T13"/>
    </sheetView>
  </sheetViews>
  <sheetFormatPr defaultColWidth="8.7109375" defaultRowHeight="15.75" x14ac:dyDescent="0.25"/>
  <cols>
    <col min="1" max="1" width="0.7109375" style="34" customWidth="1"/>
    <col min="2" max="2" width="13.42578125" style="34" customWidth="1"/>
    <col min="3" max="3" width="12.140625" style="34" customWidth="1"/>
    <col min="4" max="19" width="7.5703125" style="34" customWidth="1"/>
    <col min="20" max="21" width="8.7109375" style="34"/>
    <col min="22" max="22" width="10" style="34" customWidth="1"/>
    <col min="23" max="16384" width="8.7109375" style="34"/>
  </cols>
  <sheetData>
    <row r="3" spans="2:27" ht="32.450000000000003" customHeight="1" x14ac:dyDescent="0.25">
      <c r="B3" s="252" t="s">
        <v>14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49"/>
      <c r="S3" s="249"/>
      <c r="T3" s="249"/>
      <c r="U3" s="249"/>
      <c r="V3" s="249"/>
      <c r="W3" s="249"/>
    </row>
    <row r="4" spans="2:27" ht="14.45" customHeight="1" x14ac:dyDescent="0.25"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2:27" ht="20.100000000000001" customHeight="1" thickBot="1" x14ac:dyDescent="0.3">
      <c r="B5" s="35" t="s">
        <v>87</v>
      </c>
    </row>
    <row r="6" spans="2:27" ht="14.45" customHeight="1" x14ac:dyDescent="0.25">
      <c r="B6" s="253" t="s">
        <v>0</v>
      </c>
      <c r="C6" s="255" t="s">
        <v>1</v>
      </c>
      <c r="D6" s="257" t="s">
        <v>68</v>
      </c>
      <c r="E6" s="258"/>
      <c r="F6" s="257" t="s">
        <v>207</v>
      </c>
      <c r="G6" s="258"/>
      <c r="H6" s="257" t="s">
        <v>208</v>
      </c>
      <c r="I6" s="258"/>
      <c r="J6" s="261" t="s">
        <v>209</v>
      </c>
      <c r="K6" s="262"/>
      <c r="L6" s="257" t="s">
        <v>210</v>
      </c>
      <c r="M6" s="258"/>
      <c r="N6" s="257" t="s">
        <v>212</v>
      </c>
      <c r="O6" s="266"/>
      <c r="P6" s="269" t="s">
        <v>211</v>
      </c>
      <c r="Q6" s="269"/>
      <c r="R6" s="265"/>
      <c r="S6" s="265"/>
      <c r="T6" s="265"/>
      <c r="U6" s="265"/>
      <c r="V6" s="265"/>
      <c r="W6" s="265"/>
    </row>
    <row r="7" spans="2:27" ht="39" customHeight="1" thickBot="1" x14ac:dyDescent="0.3">
      <c r="B7" s="254"/>
      <c r="C7" s="256"/>
      <c r="D7" s="259"/>
      <c r="E7" s="260"/>
      <c r="F7" s="259"/>
      <c r="G7" s="260"/>
      <c r="H7" s="259"/>
      <c r="I7" s="260"/>
      <c r="J7" s="263"/>
      <c r="K7" s="264"/>
      <c r="L7" s="259"/>
      <c r="M7" s="260"/>
      <c r="N7" s="267"/>
      <c r="O7" s="268"/>
      <c r="P7" s="270"/>
      <c r="Q7" s="270"/>
      <c r="R7" s="265"/>
      <c r="S7" s="265"/>
      <c r="T7" s="265"/>
      <c r="U7" s="265"/>
      <c r="V7" s="265"/>
      <c r="W7" s="265"/>
    </row>
    <row r="8" spans="2:27" ht="18.600000000000001" customHeight="1" thickBot="1" x14ac:dyDescent="0.3">
      <c r="B8" s="254"/>
      <c r="C8" s="256"/>
      <c r="D8" s="1" t="s">
        <v>3</v>
      </c>
      <c r="E8" s="1" t="s">
        <v>4</v>
      </c>
      <c r="F8" s="1" t="s">
        <v>3</v>
      </c>
      <c r="G8" s="1" t="s">
        <v>4</v>
      </c>
      <c r="H8" s="1" t="s">
        <v>3</v>
      </c>
      <c r="I8" s="1" t="s">
        <v>4</v>
      </c>
      <c r="J8" s="1" t="s">
        <v>3</v>
      </c>
      <c r="K8" s="1" t="s">
        <v>4</v>
      </c>
      <c r="L8" s="1" t="s">
        <v>3</v>
      </c>
      <c r="M8" s="1" t="s">
        <v>4</v>
      </c>
      <c r="N8" s="1" t="s">
        <v>3</v>
      </c>
      <c r="O8" s="54" t="s">
        <v>206</v>
      </c>
      <c r="P8" s="187" t="s">
        <v>3</v>
      </c>
      <c r="Q8" s="187" t="s">
        <v>206</v>
      </c>
      <c r="R8" s="56"/>
      <c r="S8" s="56"/>
      <c r="T8" s="56"/>
      <c r="U8" s="56"/>
      <c r="V8" s="56"/>
      <c r="W8" s="56"/>
    </row>
    <row r="9" spans="2:27" ht="24.95" hidden="1" customHeight="1" x14ac:dyDescent="0.25">
      <c r="B9" s="49" t="s">
        <v>10</v>
      </c>
      <c r="C9" s="49" t="s">
        <v>11</v>
      </c>
      <c r="D9" s="50">
        <v>44841</v>
      </c>
      <c r="E9" s="50">
        <f>D9+3</f>
        <v>44844</v>
      </c>
      <c r="F9" s="81">
        <f>E9+15</f>
        <v>44859</v>
      </c>
      <c r="G9" s="81">
        <f t="shared" ref="G9:G17" si="0">F9+1</f>
        <v>44860</v>
      </c>
      <c r="H9" s="81">
        <f>E9+16</f>
        <v>44860</v>
      </c>
      <c r="I9" s="81">
        <f>H9</f>
        <v>44860</v>
      </c>
      <c r="J9" s="81">
        <f>E9+16</f>
        <v>44860</v>
      </c>
      <c r="K9" s="81">
        <f>J9+1</f>
        <v>44861</v>
      </c>
      <c r="L9" s="81">
        <f>E9+18</f>
        <v>44862</v>
      </c>
      <c r="M9" s="81">
        <f t="shared" ref="M9:M17" si="1">L9+1</f>
        <v>44863</v>
      </c>
      <c r="N9" s="82">
        <f>E9+19</f>
        <v>44863</v>
      </c>
      <c r="O9" s="83">
        <f>N9+1</f>
        <v>44864</v>
      </c>
      <c r="P9" s="188">
        <f>G9+25</f>
        <v>44885</v>
      </c>
      <c r="Q9" s="188">
        <f>P9</f>
        <v>44885</v>
      </c>
      <c r="R9" s="181"/>
      <c r="S9" s="181"/>
      <c r="T9" s="132">
        <f>E9+25</f>
        <v>44869</v>
      </c>
      <c r="U9" s="132">
        <f>T9+1</f>
        <v>44870</v>
      </c>
      <c r="V9" s="58"/>
      <c r="W9" s="58"/>
    </row>
    <row r="10" spans="2:27" ht="25.5" hidden="1" customHeight="1" x14ac:dyDescent="0.25">
      <c r="B10" s="51" t="s">
        <v>12</v>
      </c>
      <c r="C10" s="51" t="s">
        <v>13</v>
      </c>
      <c r="D10" s="52">
        <f>D9+20</f>
        <v>44861</v>
      </c>
      <c r="E10" s="52">
        <f>D10+2</f>
        <v>44863</v>
      </c>
      <c r="F10" s="82">
        <f>F9+14</f>
        <v>44873</v>
      </c>
      <c r="G10" s="82">
        <f t="shared" si="0"/>
        <v>44874</v>
      </c>
      <c r="H10" s="82">
        <f>H9+14</f>
        <v>44874</v>
      </c>
      <c r="I10" s="82">
        <f>H10+1</f>
        <v>44875</v>
      </c>
      <c r="J10" s="82">
        <f>J9+15</f>
        <v>44875</v>
      </c>
      <c r="K10" s="82">
        <f>J10</f>
        <v>44875</v>
      </c>
      <c r="L10" s="82">
        <f>L9+14</f>
        <v>44876</v>
      </c>
      <c r="M10" s="82">
        <f t="shared" si="1"/>
        <v>44877</v>
      </c>
      <c r="N10" s="82">
        <f>E10+18</f>
        <v>44881</v>
      </c>
      <c r="O10" s="83">
        <f>N10+1</f>
        <v>44882</v>
      </c>
      <c r="P10" s="180"/>
      <c r="Q10" s="181"/>
      <c r="R10" s="181"/>
      <c r="S10" s="181"/>
      <c r="T10" s="132">
        <f>T9+15</f>
        <v>44884</v>
      </c>
      <c r="U10" s="132">
        <f>T10+1</f>
        <v>44885</v>
      </c>
      <c r="V10" s="58"/>
      <c r="W10" s="58"/>
    </row>
    <row r="11" spans="2:27" ht="6.95" hidden="1" customHeight="1" thickBot="1" x14ac:dyDescent="0.3">
      <c r="B11" s="173" t="s">
        <v>101</v>
      </c>
      <c r="C11" s="173" t="s">
        <v>102</v>
      </c>
      <c r="D11" s="174">
        <f>D10+26</f>
        <v>44887</v>
      </c>
      <c r="E11" s="174">
        <f>D11+1</f>
        <v>44888</v>
      </c>
      <c r="F11" s="174">
        <f>F10+28</f>
        <v>44901</v>
      </c>
      <c r="G11" s="174">
        <f t="shared" si="0"/>
        <v>44902</v>
      </c>
      <c r="H11" s="174">
        <f>H10+28</f>
        <v>44902</v>
      </c>
      <c r="I11" s="174">
        <f>H11+1</f>
        <v>44903</v>
      </c>
      <c r="J11" s="174">
        <f>J10+28</f>
        <v>44903</v>
      </c>
      <c r="K11" s="174">
        <f>J11</f>
        <v>44903</v>
      </c>
      <c r="L11" s="174">
        <f>L10+28</f>
        <v>44904</v>
      </c>
      <c r="M11" s="174">
        <f t="shared" si="1"/>
        <v>44905</v>
      </c>
      <c r="N11" s="174">
        <f>E11+21</f>
        <v>44909</v>
      </c>
      <c r="O11" s="175">
        <f>N11</f>
        <v>44909</v>
      </c>
      <c r="P11" s="182"/>
      <c r="Q11" s="183"/>
      <c r="R11" s="183"/>
      <c r="S11" s="183"/>
      <c r="T11" s="133"/>
      <c r="U11" s="133"/>
      <c r="V11" s="58"/>
      <c r="W11" s="58"/>
    </row>
    <row r="12" spans="2:27" ht="25.5" customHeight="1" thickBot="1" x14ac:dyDescent="0.3">
      <c r="B12" s="176" t="s">
        <v>101</v>
      </c>
      <c r="C12" s="176" t="s">
        <v>102</v>
      </c>
      <c r="D12" s="177">
        <v>44888</v>
      </c>
      <c r="E12" s="177">
        <v>44890</v>
      </c>
      <c r="F12" s="177">
        <f>E12+16</f>
        <v>44906</v>
      </c>
      <c r="G12" s="177">
        <f>F12</f>
        <v>44906</v>
      </c>
      <c r="H12" s="177">
        <f>E12+17</f>
        <v>44907</v>
      </c>
      <c r="I12" s="177">
        <f>H12+1</f>
        <v>44908</v>
      </c>
      <c r="J12" s="177">
        <f>E12+19</f>
        <v>44909</v>
      </c>
      <c r="K12" s="177">
        <f>J12+1</f>
        <v>44910</v>
      </c>
      <c r="L12" s="177">
        <f>E12+22</f>
        <v>44912</v>
      </c>
      <c r="M12" s="177">
        <f t="shared" si="1"/>
        <v>44913</v>
      </c>
      <c r="N12" s="177">
        <f>E12+23</f>
        <v>44913</v>
      </c>
      <c r="O12" s="178">
        <f>N12</f>
        <v>44913</v>
      </c>
      <c r="P12" s="189">
        <f>E12+23</f>
        <v>44913</v>
      </c>
      <c r="Q12" s="189">
        <f>P12+1</f>
        <v>44914</v>
      </c>
      <c r="R12" s="184"/>
      <c r="S12" s="184"/>
      <c r="T12" s="58"/>
      <c r="U12" s="58"/>
      <c r="V12" s="58"/>
      <c r="W12" s="58"/>
    </row>
    <row r="13" spans="2:27" ht="25.5" customHeight="1" thickBot="1" x14ac:dyDescent="0.3">
      <c r="B13" s="190"/>
      <c r="C13" s="185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58"/>
      <c r="Q13" s="58"/>
      <c r="R13" s="184"/>
      <c r="S13" s="184"/>
      <c r="T13" s="58"/>
      <c r="U13" s="58"/>
      <c r="V13" s="58"/>
      <c r="W13" s="58"/>
    </row>
    <row r="14" spans="2:27" ht="30.95" customHeight="1" x14ac:dyDescent="0.25">
      <c r="B14" s="253" t="s">
        <v>0</v>
      </c>
      <c r="C14" s="255" t="s">
        <v>1</v>
      </c>
      <c r="D14" s="257" t="s">
        <v>68</v>
      </c>
      <c r="E14" s="258"/>
      <c r="F14" s="257" t="s">
        <v>9</v>
      </c>
      <c r="G14" s="258"/>
      <c r="H14" s="257" t="s">
        <v>202</v>
      </c>
      <c r="I14" s="258"/>
      <c r="J14" s="261" t="s">
        <v>203</v>
      </c>
      <c r="K14" s="262"/>
      <c r="L14" s="257" t="s">
        <v>204</v>
      </c>
      <c r="M14" s="258"/>
      <c r="N14" s="257" t="s">
        <v>205</v>
      </c>
      <c r="O14" s="266"/>
      <c r="P14" s="247"/>
      <c r="Q14" s="246"/>
      <c r="R14" s="184"/>
      <c r="S14" s="184"/>
      <c r="T14" s="58"/>
      <c r="U14" s="58"/>
      <c r="V14" s="58"/>
      <c r="W14" s="58"/>
    </row>
    <row r="15" spans="2:27" ht="21.6" customHeight="1" thickBot="1" x14ac:dyDescent="0.3">
      <c r="B15" s="254"/>
      <c r="C15" s="256"/>
      <c r="D15" s="259"/>
      <c r="E15" s="260"/>
      <c r="F15" s="259" t="s">
        <v>201</v>
      </c>
      <c r="G15" s="260"/>
      <c r="H15" s="259"/>
      <c r="I15" s="260"/>
      <c r="J15" s="263"/>
      <c r="K15" s="264"/>
      <c r="L15" s="259"/>
      <c r="M15" s="260"/>
      <c r="N15" s="267"/>
      <c r="O15" s="268"/>
      <c r="P15" s="247"/>
      <c r="Q15" s="246"/>
      <c r="R15" s="184"/>
      <c r="S15" s="184"/>
      <c r="T15" s="58"/>
      <c r="U15" s="58"/>
      <c r="V15" s="58"/>
      <c r="W15" s="58"/>
    </row>
    <row r="16" spans="2:27" ht="25.5" customHeight="1" x14ac:dyDescent="0.25">
      <c r="B16" s="254"/>
      <c r="C16" s="256"/>
      <c r="D16" s="1" t="s">
        <v>3</v>
      </c>
      <c r="E16" s="1" t="s">
        <v>4</v>
      </c>
      <c r="F16" s="1" t="s">
        <v>3</v>
      </c>
      <c r="G16" s="1" t="s">
        <v>4</v>
      </c>
      <c r="H16" s="1" t="s">
        <v>3</v>
      </c>
      <c r="I16" s="1" t="s">
        <v>4</v>
      </c>
      <c r="J16" s="1" t="s">
        <v>3</v>
      </c>
      <c r="K16" s="1" t="s">
        <v>4</v>
      </c>
      <c r="L16" s="1" t="s">
        <v>3</v>
      </c>
      <c r="M16" s="1" t="s">
        <v>4</v>
      </c>
      <c r="N16" s="1" t="s">
        <v>3</v>
      </c>
      <c r="O16" s="54" t="s">
        <v>206</v>
      </c>
      <c r="P16" s="55"/>
      <c r="Q16" s="56"/>
      <c r="R16" s="184"/>
      <c r="S16" s="184"/>
      <c r="T16" s="58"/>
      <c r="U16" s="58"/>
      <c r="V16" s="58"/>
      <c r="W16" s="58"/>
    </row>
    <row r="17" spans="2:23" ht="25.5" customHeight="1" thickBot="1" x14ac:dyDescent="0.3">
      <c r="B17" s="129" t="s">
        <v>194</v>
      </c>
      <c r="C17" s="130" t="s">
        <v>195</v>
      </c>
      <c r="D17" s="131">
        <v>44902</v>
      </c>
      <c r="E17" s="131">
        <v>44903</v>
      </c>
      <c r="F17" s="131">
        <f>E17+25</f>
        <v>44928</v>
      </c>
      <c r="G17" s="131">
        <f t="shared" si="0"/>
        <v>44929</v>
      </c>
      <c r="H17" s="131">
        <f>E17+18</f>
        <v>44921</v>
      </c>
      <c r="I17" s="131">
        <f>H17+1</f>
        <v>44922</v>
      </c>
      <c r="J17" s="131">
        <f>E17+19</f>
        <v>44922</v>
      </c>
      <c r="K17" s="131">
        <f>J17</f>
        <v>44922</v>
      </c>
      <c r="L17" s="131">
        <f>E17+20</f>
        <v>44923</v>
      </c>
      <c r="M17" s="131">
        <f t="shared" si="1"/>
        <v>44924</v>
      </c>
      <c r="N17" s="131">
        <f>E17+25</f>
        <v>44928</v>
      </c>
      <c r="O17" s="179">
        <f>N17</f>
        <v>44928</v>
      </c>
      <c r="P17" s="57"/>
      <c r="Q17" s="58"/>
      <c r="R17" s="184"/>
      <c r="S17" s="184"/>
      <c r="T17" s="58"/>
      <c r="U17" s="58"/>
      <c r="V17" s="58"/>
      <c r="W17" s="58"/>
    </row>
    <row r="19" spans="2:23" ht="16.5" x14ac:dyDescent="0.25">
      <c r="B19" s="271" t="s">
        <v>199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48"/>
      <c r="S19" s="248"/>
      <c r="T19" s="167"/>
      <c r="U19" s="167"/>
      <c r="V19" s="167"/>
      <c r="W19" s="167"/>
    </row>
  </sheetData>
  <mergeCells count="26">
    <mergeCell ref="B14:B16"/>
    <mergeCell ref="B19:Q19"/>
    <mergeCell ref="L14:M15"/>
    <mergeCell ref="N14:O15"/>
    <mergeCell ref="F15:G15"/>
    <mergeCell ref="C14:C16"/>
    <mergeCell ref="D14:E15"/>
    <mergeCell ref="F14:G14"/>
    <mergeCell ref="H14:I15"/>
    <mergeCell ref="J14:K15"/>
    <mergeCell ref="V6:W6"/>
    <mergeCell ref="V7:W7"/>
    <mergeCell ref="L6:M7"/>
    <mergeCell ref="R7:S7"/>
    <mergeCell ref="T7:U7"/>
    <mergeCell ref="N6:O7"/>
    <mergeCell ref="P6:Q7"/>
    <mergeCell ref="R6:S6"/>
    <mergeCell ref="T6:U6"/>
    <mergeCell ref="B3:Q3"/>
    <mergeCell ref="B6:B8"/>
    <mergeCell ref="C6:C8"/>
    <mergeCell ref="D6:E7"/>
    <mergeCell ref="H6:I7"/>
    <mergeCell ref="J6:K7"/>
    <mergeCell ref="F6:G7"/>
  </mergeCells>
  <phoneticPr fontId="36" type="noConversion"/>
  <pageMargins left="0.7" right="0.7" top="0.75" bottom="0.75" header="0.3" footer="0.3"/>
  <pageSetup paperSize="9" orientation="portrait" verticalDpi="300" r:id="rId1"/>
  <ignoredErrors>
    <ignoredError sqref="I12 G17:O17 M12 O12 J12:L1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B1:U39"/>
  <sheetViews>
    <sheetView topLeftCell="A8" zoomScale="65" zoomScaleNormal="65" zoomScaleSheetLayoutView="70" workbookViewId="0">
      <selection activeCell="F15" sqref="F15:F17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8.85546875" style="3" customWidth="1"/>
    <col min="9" max="9" width="27.140625" style="3" customWidth="1"/>
    <col min="10" max="10" width="19.85546875" style="3" customWidth="1"/>
    <col min="11" max="250" width="9.140625" style="3" customWidth="1"/>
    <col min="251" max="251" width="1.42578125" style="3" customWidth="1"/>
    <col min="252" max="252" width="27.28515625" style="3" customWidth="1"/>
    <col min="253" max="253" width="20" style="3" customWidth="1"/>
    <col min="254" max="254" width="18.7109375" style="3" customWidth="1"/>
    <col min="255" max="255" width="20.140625" style="3" customWidth="1"/>
    <col min="256" max="16384" width="45.7109375" style="3"/>
  </cols>
  <sheetData>
    <row r="1" spans="2:10" s="2" customFormat="1" ht="30" x14ac:dyDescent="0.25"/>
    <row r="2" spans="2:10" s="2" customFormat="1" ht="36.75" customHeight="1" x14ac:dyDescent="0.25">
      <c r="B2" s="279" t="s">
        <v>14</v>
      </c>
      <c r="C2" s="279"/>
      <c r="D2" s="279"/>
      <c r="E2" s="279"/>
      <c r="F2" s="279"/>
      <c r="G2" s="279"/>
      <c r="H2" s="279"/>
    </row>
    <row r="3" spans="2:10" ht="36.75" customHeight="1" x14ac:dyDescent="0.25">
      <c r="F3" s="306"/>
      <c r="G3" s="306"/>
    </row>
    <row r="4" spans="2:10" ht="24" customHeight="1" thickBot="1" x14ac:dyDescent="0.3">
      <c r="F4" s="5"/>
    </row>
    <row r="5" spans="2:10" ht="38.25" customHeight="1" thickBot="1" x14ac:dyDescent="0.3">
      <c r="B5" s="295" t="s">
        <v>63</v>
      </c>
      <c r="C5" s="295"/>
      <c r="D5" s="295"/>
      <c r="E5" s="6"/>
      <c r="F5" s="6"/>
      <c r="G5" s="7"/>
      <c r="I5" s="335" t="s">
        <v>62</v>
      </c>
      <c r="J5" s="336"/>
    </row>
    <row r="6" spans="2:10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43" t="s">
        <v>64</v>
      </c>
      <c r="I6" s="43" t="s">
        <v>2</v>
      </c>
      <c r="J6" s="43" t="s">
        <v>8</v>
      </c>
    </row>
    <row r="7" spans="2:10" ht="12.75" customHeight="1" x14ac:dyDescent="0.25">
      <c r="B7" s="311"/>
      <c r="C7" s="311"/>
      <c r="D7" s="300" t="s">
        <v>5</v>
      </c>
      <c r="E7" s="300" t="s">
        <v>29</v>
      </c>
      <c r="F7" s="311"/>
      <c r="G7" s="300" t="s">
        <v>29</v>
      </c>
      <c r="H7" s="347" t="s">
        <v>65</v>
      </c>
      <c r="I7" s="347" t="s">
        <v>66</v>
      </c>
      <c r="J7" s="347" t="s">
        <v>67</v>
      </c>
    </row>
    <row r="8" spans="2:10" ht="28.5" customHeight="1" x14ac:dyDescent="0.25">
      <c r="B8" s="311"/>
      <c r="C8" s="311"/>
      <c r="D8" s="311"/>
      <c r="E8" s="311"/>
      <c r="F8" s="311"/>
      <c r="G8" s="311"/>
      <c r="H8" s="311"/>
      <c r="I8" s="311"/>
      <c r="J8" s="311"/>
    </row>
    <row r="9" spans="2:10" ht="35.1" hidden="1" customHeight="1" x14ac:dyDescent="0.25">
      <c r="B9" s="114" t="s">
        <v>10</v>
      </c>
      <c r="C9" s="114" t="s">
        <v>11</v>
      </c>
      <c r="D9" s="92">
        <v>44844</v>
      </c>
      <c r="E9" s="93">
        <f>D9+16</f>
        <v>44860</v>
      </c>
      <c r="F9" s="115" t="s">
        <v>96</v>
      </c>
      <c r="G9" s="116">
        <v>44865</v>
      </c>
      <c r="H9" s="119" t="s">
        <v>152</v>
      </c>
      <c r="I9" s="117">
        <f>G9+13</f>
        <v>44878</v>
      </c>
      <c r="J9" s="120">
        <f>G9+15</f>
        <v>44880</v>
      </c>
    </row>
    <row r="10" spans="2:10" ht="35.1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D10+12</f>
        <v>44875</v>
      </c>
      <c r="F10" s="118" t="s">
        <v>154</v>
      </c>
      <c r="G10" s="112">
        <f>G9+17</f>
        <v>44882</v>
      </c>
      <c r="H10" s="121" t="s">
        <v>153</v>
      </c>
      <c r="I10" s="113">
        <f>G10+3</f>
        <v>44885</v>
      </c>
      <c r="J10" s="122">
        <f>G10+5</f>
        <v>44887</v>
      </c>
    </row>
    <row r="11" spans="2:10" ht="35.1" hidden="1" customHeight="1" x14ac:dyDescent="0.25">
      <c r="B11" s="140" t="s">
        <v>101</v>
      </c>
      <c r="C11" s="140" t="s">
        <v>102</v>
      </c>
      <c r="D11" s="141">
        <f>D10+25</f>
        <v>44888</v>
      </c>
      <c r="E11" s="142">
        <f>D11+15</f>
        <v>44903</v>
      </c>
      <c r="F11" s="149" t="s">
        <v>155</v>
      </c>
      <c r="G11" s="147">
        <f>G10+25</f>
        <v>44907</v>
      </c>
      <c r="H11" s="148">
        <f>G11+5</f>
        <v>44912</v>
      </c>
      <c r="I11" s="148">
        <f>G11+6</f>
        <v>44913</v>
      </c>
      <c r="J11" s="150">
        <f>G11+8</f>
        <v>44915</v>
      </c>
    </row>
    <row r="12" spans="2:10" ht="35.1" customHeight="1" thickBot="1" x14ac:dyDescent="0.3">
      <c r="B12" s="155" t="s">
        <v>101</v>
      </c>
      <c r="C12" s="155" t="s">
        <v>102</v>
      </c>
      <c r="D12" s="156">
        <v>44890</v>
      </c>
      <c r="E12" s="157">
        <f>D12+22</f>
        <v>44912</v>
      </c>
      <c r="F12" s="47" t="s">
        <v>234</v>
      </c>
      <c r="G12" s="48">
        <v>44914</v>
      </c>
      <c r="H12" s="159">
        <f>G12+5</f>
        <v>44919</v>
      </c>
      <c r="I12" s="159">
        <f>G12+6</f>
        <v>44920</v>
      </c>
      <c r="J12" s="160">
        <f>G12+8</f>
        <v>44922</v>
      </c>
    </row>
    <row r="13" spans="2:10" s="37" customFormat="1" ht="35.1" customHeight="1" x14ac:dyDescent="0.25">
      <c r="B13" s="193"/>
      <c r="C13" s="193"/>
      <c r="D13" s="194"/>
      <c r="E13" s="195"/>
      <c r="F13" s="196"/>
      <c r="G13" s="196"/>
      <c r="H13" s="195"/>
      <c r="I13" s="195"/>
      <c r="J13" s="195"/>
    </row>
    <row r="14" spans="2:10" ht="35.1" customHeight="1" thickBot="1" x14ac:dyDescent="0.3">
      <c r="B14" s="295" t="s">
        <v>63</v>
      </c>
      <c r="C14" s="295"/>
      <c r="D14" s="295"/>
      <c r="E14" s="6"/>
      <c r="F14" s="6"/>
      <c r="G14" s="7"/>
      <c r="I14" s="353" t="s">
        <v>62</v>
      </c>
      <c r="J14" s="354"/>
    </row>
    <row r="15" spans="2:10" ht="35.1" customHeight="1" thickBot="1" x14ac:dyDescent="0.3">
      <c r="B15" s="300" t="s">
        <v>0</v>
      </c>
      <c r="C15" s="300" t="s">
        <v>1</v>
      </c>
      <c r="D15" s="162" t="s">
        <v>4</v>
      </c>
      <c r="E15" s="162" t="s">
        <v>16</v>
      </c>
      <c r="F15" s="300" t="s">
        <v>17</v>
      </c>
      <c r="G15" s="162" t="s">
        <v>4</v>
      </c>
      <c r="H15" s="162" t="s">
        <v>64</v>
      </c>
      <c r="I15" s="162" t="s">
        <v>2</v>
      </c>
      <c r="J15" s="162" t="s">
        <v>8</v>
      </c>
    </row>
    <row r="16" spans="2:10" ht="35.1" customHeight="1" x14ac:dyDescent="0.25">
      <c r="B16" s="311"/>
      <c r="C16" s="311"/>
      <c r="D16" s="300" t="s">
        <v>5</v>
      </c>
      <c r="E16" s="300" t="s">
        <v>6</v>
      </c>
      <c r="F16" s="311"/>
      <c r="G16" s="300" t="s">
        <v>6</v>
      </c>
      <c r="H16" s="347" t="s">
        <v>65</v>
      </c>
      <c r="I16" s="347" t="s">
        <v>66</v>
      </c>
      <c r="J16" s="347" t="s">
        <v>67</v>
      </c>
    </row>
    <row r="17" spans="2:21" ht="35.1" customHeight="1" thickBot="1" x14ac:dyDescent="0.3">
      <c r="B17" s="311"/>
      <c r="C17" s="311"/>
      <c r="D17" s="311"/>
      <c r="E17" s="311"/>
      <c r="F17" s="311"/>
      <c r="G17" s="311"/>
      <c r="H17" s="311"/>
      <c r="I17" s="311"/>
      <c r="J17" s="311"/>
    </row>
    <row r="18" spans="2:21" ht="35.1" customHeight="1" x14ac:dyDescent="0.25">
      <c r="B18" s="229" t="s">
        <v>101</v>
      </c>
      <c r="C18" s="229" t="s">
        <v>102</v>
      </c>
      <c r="D18" s="230">
        <v>44890</v>
      </c>
      <c r="E18" s="231">
        <f>D18+23</f>
        <v>44913</v>
      </c>
      <c r="F18" s="240" t="s">
        <v>122</v>
      </c>
      <c r="G18" s="241">
        <v>44921</v>
      </c>
      <c r="H18" s="242">
        <f>G18+12</f>
        <v>44933</v>
      </c>
      <c r="I18" s="242">
        <f>G18+13</f>
        <v>44934</v>
      </c>
      <c r="J18" s="243">
        <f>G18+15</f>
        <v>44936</v>
      </c>
    </row>
    <row r="19" spans="2:21" ht="35.1" customHeight="1" thickBot="1" x14ac:dyDescent="0.3">
      <c r="B19" s="18" t="s">
        <v>194</v>
      </c>
      <c r="C19" s="18" t="s">
        <v>195</v>
      </c>
      <c r="D19" s="19">
        <v>44903</v>
      </c>
      <c r="E19" s="13">
        <f>D19+19</f>
        <v>44922</v>
      </c>
      <c r="F19" s="219" t="s">
        <v>224</v>
      </c>
      <c r="G19" s="220">
        <v>44928</v>
      </c>
      <c r="H19" s="236">
        <f>G19+12</f>
        <v>44940</v>
      </c>
      <c r="I19" s="236">
        <f>G19+13</f>
        <v>44941</v>
      </c>
      <c r="J19" s="237">
        <f>G19+15</f>
        <v>44943</v>
      </c>
    </row>
    <row r="20" spans="2:21" ht="10.5" customHeight="1" x14ac:dyDescent="0.25">
      <c r="B20" s="14"/>
      <c r="C20" s="14"/>
      <c r="D20" s="15"/>
      <c r="E20" s="16"/>
      <c r="F20" s="17"/>
      <c r="G20" s="16"/>
      <c r="H20" s="16"/>
    </row>
    <row r="21" spans="2:21" ht="15" hidden="1" customHeight="1" x14ac:dyDescent="0.25">
      <c r="B21" s="318" t="s">
        <v>25</v>
      </c>
      <c r="C21" s="319"/>
      <c r="D21" s="319"/>
      <c r="E21" s="319"/>
      <c r="F21" s="320"/>
      <c r="G21" s="16"/>
      <c r="H21" s="16"/>
    </row>
    <row r="22" spans="2:21" ht="15.75" hidden="1" customHeight="1" x14ac:dyDescent="0.25">
      <c r="B22" s="321" t="s">
        <v>26</v>
      </c>
      <c r="C22" s="322"/>
      <c r="D22" s="322"/>
      <c r="E22" s="322"/>
      <c r="F22" s="323"/>
      <c r="G22" s="16"/>
      <c r="H22" s="16"/>
    </row>
    <row r="23" spans="2:21" ht="9" customHeight="1" x14ac:dyDescent="0.25">
      <c r="B23" s="20"/>
      <c r="C23" s="20"/>
      <c r="D23" s="20"/>
      <c r="E23" s="20"/>
      <c r="F23" s="20"/>
      <c r="G23" s="16"/>
      <c r="H23" s="16"/>
    </row>
    <row r="24" spans="2:21" ht="15.75" customHeight="1" x14ac:dyDescent="0.25">
      <c r="B24" s="20"/>
      <c r="C24" s="20"/>
      <c r="D24" s="20"/>
      <c r="E24" s="20"/>
      <c r="F24" s="20"/>
      <c r="G24" s="16"/>
      <c r="H24" s="16"/>
    </row>
    <row r="25" spans="2:21" ht="15.75" customHeight="1" x14ac:dyDescent="0.25">
      <c r="B25" s="20"/>
      <c r="C25" s="20"/>
      <c r="D25" s="20"/>
      <c r="E25" s="20"/>
      <c r="F25" s="17"/>
      <c r="G25" s="16"/>
      <c r="H25" s="16"/>
    </row>
    <row r="26" spans="2:21" ht="21.95" customHeight="1" x14ac:dyDescent="0.25">
      <c r="B26" s="303" t="s">
        <v>199</v>
      </c>
      <c r="C26" s="303"/>
      <c r="D26" s="303"/>
      <c r="E26" s="303"/>
      <c r="F26" s="303"/>
      <c r="G26" s="303"/>
      <c r="H26" s="303"/>
      <c r="I26" s="303"/>
      <c r="J26" s="303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2:21" ht="15.75" customHeight="1" x14ac:dyDescent="0.25">
      <c r="B27" s="20"/>
      <c r="C27" s="20"/>
      <c r="D27" s="20"/>
      <c r="E27" s="20"/>
      <c r="F27" s="17"/>
      <c r="G27" s="16"/>
      <c r="H27" s="16"/>
    </row>
    <row r="28" spans="2:21" s="7" customFormat="1" ht="21" customHeight="1" x14ac:dyDescent="0.25">
      <c r="G28" s="22"/>
      <c r="H28" s="21"/>
    </row>
    <row r="29" spans="2:21" s="7" customFormat="1" ht="21" customHeight="1" x14ac:dyDescent="0.25">
      <c r="G29" s="22"/>
      <c r="H29" s="21"/>
    </row>
    <row r="30" spans="2:21" s="7" customFormat="1" ht="21" customHeight="1" x14ac:dyDescent="0.25">
      <c r="G30" s="22"/>
      <c r="H30" s="21"/>
    </row>
    <row r="31" spans="2:21" s="7" customFormat="1" ht="21" customHeight="1" x14ac:dyDescent="0.25">
      <c r="G31" s="22"/>
      <c r="H31" s="21"/>
    </row>
    <row r="32" spans="2:21" s="7" customFormat="1" ht="21" customHeight="1" x14ac:dyDescent="0.25">
      <c r="B32" s="3"/>
      <c r="D32" s="23"/>
      <c r="G32" s="22"/>
      <c r="H32" s="21"/>
    </row>
    <row r="33" spans="2:8" ht="21" customHeight="1" x14ac:dyDescent="0.25">
      <c r="C33" s="7"/>
      <c r="D33" s="24"/>
      <c r="E33" s="7"/>
      <c r="G33" s="22"/>
      <c r="H33" s="21"/>
    </row>
    <row r="34" spans="2:8" ht="21" customHeight="1" x14ac:dyDescent="0.25">
      <c r="C34" s="7"/>
      <c r="D34" s="25"/>
      <c r="E34" s="7"/>
      <c r="G34" s="22"/>
      <c r="H34" s="21"/>
    </row>
    <row r="35" spans="2:8" ht="21" customHeight="1" x14ac:dyDescent="0.25">
      <c r="C35" s="7"/>
      <c r="D35" s="25"/>
      <c r="E35" s="7"/>
      <c r="G35" s="22"/>
      <c r="H35" s="21"/>
    </row>
    <row r="36" spans="2:8" ht="21" customHeight="1" x14ac:dyDescent="0.25">
      <c r="B36" s="26"/>
      <c r="C36" s="21"/>
      <c r="D36" s="7"/>
      <c r="E36" s="7"/>
      <c r="G36" s="25"/>
      <c r="H36" s="21"/>
    </row>
    <row r="37" spans="2:8" ht="21" customHeight="1" x14ac:dyDescent="0.25">
      <c r="G37" s="27"/>
      <c r="H37" s="21"/>
    </row>
    <row r="38" spans="2:8" x14ac:dyDescent="0.25">
      <c r="G38" s="28"/>
      <c r="H38" s="28"/>
    </row>
    <row r="39" spans="2:8" x14ac:dyDescent="0.25">
      <c r="B39" s="3" t="s">
        <v>27</v>
      </c>
    </row>
  </sheetData>
  <mergeCells count="27">
    <mergeCell ref="B26:J26"/>
    <mergeCell ref="B2:H2"/>
    <mergeCell ref="F3:G3"/>
    <mergeCell ref="B5:D5"/>
    <mergeCell ref="I5:J5"/>
    <mergeCell ref="B6:B8"/>
    <mergeCell ref="C6:C8"/>
    <mergeCell ref="F6:F8"/>
    <mergeCell ref="D7:D8"/>
    <mergeCell ref="E7:E8"/>
    <mergeCell ref="G7:G8"/>
    <mergeCell ref="B14:D14"/>
    <mergeCell ref="I14:J14"/>
    <mergeCell ref="B15:B17"/>
    <mergeCell ref="C15:C17"/>
    <mergeCell ref="F15:F17"/>
    <mergeCell ref="H7:H8"/>
    <mergeCell ref="I7:I8"/>
    <mergeCell ref="J7:J8"/>
    <mergeCell ref="I16:I17"/>
    <mergeCell ref="J16:J17"/>
    <mergeCell ref="B21:F21"/>
    <mergeCell ref="B22:F22"/>
    <mergeCell ref="D16:D17"/>
    <mergeCell ref="E16:E17"/>
    <mergeCell ref="G16:G17"/>
    <mergeCell ref="H16:H17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U53"/>
  <sheetViews>
    <sheetView zoomScale="65" zoomScaleNormal="65" zoomScaleSheetLayoutView="70" workbookViewId="0">
      <selection activeCell="J20" sqref="J20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18" style="3" customWidth="1"/>
    <col min="8" max="8" width="25.5703125" style="3" customWidth="1"/>
    <col min="9" max="9" width="27.140625" style="3" customWidth="1"/>
    <col min="10" max="10" width="19.85546875" style="3" customWidth="1"/>
    <col min="11" max="250" width="9.140625" style="3" customWidth="1"/>
    <col min="251" max="251" width="1.42578125" style="3" customWidth="1"/>
    <col min="252" max="252" width="27.28515625" style="3" customWidth="1"/>
    <col min="253" max="253" width="20" style="3" customWidth="1"/>
    <col min="254" max="254" width="18.7109375" style="3" customWidth="1"/>
    <col min="255" max="255" width="20.140625" style="3" customWidth="1"/>
    <col min="256" max="16384" width="45.7109375" style="3"/>
  </cols>
  <sheetData>
    <row r="1" spans="2:10" s="2" customFormat="1" ht="30" x14ac:dyDescent="0.25"/>
    <row r="2" spans="2:10" s="2" customFormat="1" ht="36.75" customHeight="1" x14ac:dyDescent="0.25">
      <c r="B2" s="279" t="s">
        <v>14</v>
      </c>
      <c r="C2" s="279"/>
      <c r="D2" s="279"/>
      <c r="E2" s="279"/>
      <c r="F2" s="279"/>
      <c r="G2" s="279"/>
      <c r="H2" s="279"/>
    </row>
    <row r="3" spans="2:10" ht="36.75" customHeight="1" x14ac:dyDescent="0.25">
      <c r="F3" s="306"/>
      <c r="G3" s="306"/>
    </row>
    <row r="4" spans="2:10" ht="24" customHeight="1" thickBot="1" x14ac:dyDescent="0.3">
      <c r="F4" s="5"/>
    </row>
    <row r="5" spans="2:10" ht="26.45" customHeight="1" thickBot="1" x14ac:dyDescent="0.3">
      <c r="B5" s="295" t="s">
        <v>156</v>
      </c>
      <c r="C5" s="295"/>
      <c r="D5" s="295"/>
      <c r="E5" s="6"/>
      <c r="F5" s="6"/>
      <c r="G5" s="7"/>
      <c r="H5" s="62" t="s">
        <v>157</v>
      </c>
      <c r="I5" s="64"/>
      <c r="J5" s="78"/>
    </row>
    <row r="6" spans="2:10" ht="27.75" customHeight="1" thickBot="1" x14ac:dyDescent="0.3">
      <c r="B6" s="300" t="s">
        <v>0</v>
      </c>
      <c r="C6" s="300" t="s">
        <v>1</v>
      </c>
      <c r="D6" s="60" t="s">
        <v>4</v>
      </c>
      <c r="E6" s="60" t="s">
        <v>16</v>
      </c>
      <c r="F6" s="300" t="s">
        <v>17</v>
      </c>
      <c r="G6" s="60" t="s">
        <v>4</v>
      </c>
      <c r="H6" s="60" t="s">
        <v>159</v>
      </c>
      <c r="I6" s="74"/>
      <c r="J6" s="75"/>
    </row>
    <row r="7" spans="2:10" ht="12.75" customHeight="1" x14ac:dyDescent="0.25">
      <c r="B7" s="311"/>
      <c r="C7" s="311"/>
      <c r="D7" s="300" t="s">
        <v>5</v>
      </c>
      <c r="E7" s="300" t="s">
        <v>9</v>
      </c>
      <c r="F7" s="311"/>
      <c r="G7" s="300" t="s">
        <v>9</v>
      </c>
      <c r="H7" s="347" t="s">
        <v>162</v>
      </c>
      <c r="I7" s="348"/>
      <c r="J7" s="351"/>
    </row>
    <row r="8" spans="2:10" ht="28.5" customHeight="1" thickBot="1" x14ac:dyDescent="0.3">
      <c r="B8" s="311"/>
      <c r="C8" s="311"/>
      <c r="D8" s="311"/>
      <c r="E8" s="311"/>
      <c r="F8" s="311"/>
      <c r="G8" s="311"/>
      <c r="H8" s="311"/>
      <c r="I8" s="349"/>
      <c r="J8" s="352"/>
    </row>
    <row r="9" spans="2:10" ht="35.1" hidden="1" customHeight="1" x14ac:dyDescent="0.25">
      <c r="B9" s="114" t="s">
        <v>10</v>
      </c>
      <c r="C9" s="114" t="s">
        <v>11</v>
      </c>
      <c r="D9" s="123">
        <v>44844</v>
      </c>
      <c r="E9" s="104">
        <f>D9+23</f>
        <v>44867</v>
      </c>
      <c r="F9" s="102" t="s">
        <v>158</v>
      </c>
      <c r="G9" s="103">
        <v>44872</v>
      </c>
      <c r="H9" s="104">
        <f>G9</f>
        <v>44872</v>
      </c>
      <c r="I9" s="72"/>
      <c r="J9" s="72"/>
    </row>
    <row r="10" spans="2:10" ht="35.1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D10+19</f>
        <v>44882</v>
      </c>
      <c r="F10" s="97" t="s">
        <v>160</v>
      </c>
      <c r="G10" s="98">
        <f>G9+14</f>
        <v>44886</v>
      </c>
      <c r="H10" s="93">
        <f>G10</f>
        <v>44886</v>
      </c>
      <c r="I10" s="72"/>
      <c r="J10" s="72"/>
    </row>
    <row r="11" spans="2:10" ht="35.1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D11+22</f>
        <v>44910</v>
      </c>
      <c r="F11" s="214" t="s">
        <v>161</v>
      </c>
      <c r="G11" s="215">
        <f>G10+28</f>
        <v>44914</v>
      </c>
      <c r="H11" s="213">
        <f>G11</f>
        <v>44914</v>
      </c>
      <c r="I11" s="72"/>
      <c r="J11" s="72"/>
    </row>
    <row r="12" spans="2:10" ht="35.1" customHeight="1" thickBot="1" x14ac:dyDescent="0.3">
      <c r="B12" s="225" t="s">
        <v>101</v>
      </c>
      <c r="C12" s="225" t="s">
        <v>102</v>
      </c>
      <c r="D12" s="226">
        <v>44890</v>
      </c>
      <c r="E12" s="244">
        <f>D12+19</f>
        <v>44909</v>
      </c>
      <c r="F12" s="251" t="s">
        <v>161</v>
      </c>
      <c r="G12" s="228">
        <v>44914</v>
      </c>
      <c r="H12" s="244">
        <f>G12</f>
        <v>44914</v>
      </c>
      <c r="I12" s="72"/>
      <c r="J12" s="72"/>
    </row>
    <row r="13" spans="2:10" ht="35.1" hidden="1" customHeight="1" thickBot="1" x14ac:dyDescent="0.3">
      <c r="B13" s="126" t="s">
        <v>194</v>
      </c>
      <c r="C13" s="126" t="s">
        <v>195</v>
      </c>
      <c r="D13" s="171">
        <v>44903</v>
      </c>
      <c r="E13" s="128">
        <f>D13+25</f>
        <v>44928</v>
      </c>
      <c r="F13" s="69" t="s">
        <v>235</v>
      </c>
      <c r="G13" s="158">
        <v>44935</v>
      </c>
      <c r="H13" s="128">
        <f>G13</f>
        <v>44935</v>
      </c>
      <c r="I13" s="72"/>
      <c r="J13" s="72"/>
    </row>
    <row r="14" spans="2:10" ht="10.5" customHeight="1" x14ac:dyDescent="0.25">
      <c r="B14" s="14"/>
      <c r="C14" s="14"/>
      <c r="D14" s="15"/>
      <c r="E14" s="16"/>
      <c r="F14" s="17"/>
      <c r="G14" s="16"/>
      <c r="H14" s="16"/>
    </row>
    <row r="15" spans="2:10" ht="15" hidden="1" customHeight="1" x14ac:dyDescent="0.25">
      <c r="B15" s="318" t="s">
        <v>25</v>
      </c>
      <c r="C15" s="319"/>
      <c r="D15" s="319"/>
      <c r="E15" s="319"/>
      <c r="F15" s="320"/>
      <c r="G15" s="16"/>
      <c r="H15" s="16"/>
    </row>
    <row r="16" spans="2:10" ht="15.75" hidden="1" customHeight="1" x14ac:dyDescent="0.25">
      <c r="B16" s="321" t="s">
        <v>26</v>
      </c>
      <c r="C16" s="322"/>
      <c r="D16" s="322"/>
      <c r="E16" s="322"/>
      <c r="F16" s="323"/>
      <c r="G16" s="16"/>
      <c r="H16" s="16"/>
    </row>
    <row r="17" spans="2:8" ht="9" customHeight="1" x14ac:dyDescent="0.25">
      <c r="B17" s="20"/>
      <c r="C17" s="20"/>
      <c r="D17" s="20"/>
      <c r="E17" s="20"/>
      <c r="F17" s="20"/>
      <c r="G17" s="16"/>
      <c r="H17" s="16"/>
    </row>
    <row r="18" spans="2:8" ht="9" customHeight="1" x14ac:dyDescent="0.25">
      <c r="B18" s="20"/>
      <c r="C18" s="20"/>
      <c r="D18" s="20"/>
      <c r="E18" s="20"/>
      <c r="F18" s="20"/>
      <c r="G18" s="16"/>
      <c r="H18" s="16"/>
    </row>
    <row r="19" spans="2:8" ht="9" customHeight="1" thickBot="1" x14ac:dyDescent="0.3">
      <c r="B19" s="20"/>
      <c r="C19" s="20"/>
      <c r="D19" s="20"/>
      <c r="E19" s="20"/>
      <c r="F19" s="20"/>
      <c r="G19" s="16"/>
      <c r="H19" s="16"/>
    </row>
    <row r="20" spans="2:8" ht="24.95" customHeight="1" thickBot="1" x14ac:dyDescent="0.3">
      <c r="B20" s="295" t="s">
        <v>163</v>
      </c>
      <c r="C20" s="295"/>
      <c r="D20" s="295"/>
      <c r="E20" s="6"/>
      <c r="F20" s="6"/>
      <c r="G20" s="7"/>
      <c r="H20" s="170" t="s">
        <v>165</v>
      </c>
    </row>
    <row r="21" spans="2:8" ht="24.95" customHeight="1" thickBot="1" x14ac:dyDescent="0.3">
      <c r="B21" s="300" t="s">
        <v>0</v>
      </c>
      <c r="C21" s="300" t="s">
        <v>1</v>
      </c>
      <c r="D21" s="60" t="s">
        <v>4</v>
      </c>
      <c r="E21" s="60" t="s">
        <v>16</v>
      </c>
      <c r="F21" s="300" t="s">
        <v>17</v>
      </c>
      <c r="G21" s="60" t="s">
        <v>4</v>
      </c>
      <c r="H21" s="60" t="s">
        <v>164</v>
      </c>
    </row>
    <row r="22" spans="2:8" ht="24.95" customHeight="1" x14ac:dyDescent="0.25">
      <c r="B22" s="311"/>
      <c r="C22" s="311"/>
      <c r="D22" s="300" t="s">
        <v>5</v>
      </c>
      <c r="E22" s="300" t="s">
        <v>29</v>
      </c>
      <c r="F22" s="311"/>
      <c r="G22" s="300" t="s">
        <v>29</v>
      </c>
      <c r="H22" s="347" t="s">
        <v>166</v>
      </c>
    </row>
    <row r="23" spans="2:8" ht="24.95" customHeight="1" thickBot="1" x14ac:dyDescent="0.3">
      <c r="B23" s="311"/>
      <c r="C23" s="311"/>
      <c r="D23" s="311"/>
      <c r="E23" s="311"/>
      <c r="F23" s="311"/>
      <c r="G23" s="311"/>
      <c r="H23" s="311"/>
    </row>
    <row r="24" spans="2:8" ht="30" hidden="1" customHeight="1" x14ac:dyDescent="0.25">
      <c r="B24" s="301" t="s">
        <v>10</v>
      </c>
      <c r="C24" s="301" t="s">
        <v>11</v>
      </c>
      <c r="D24" s="285">
        <v>44844</v>
      </c>
      <c r="E24" s="272">
        <f>D24+16</f>
        <v>44860</v>
      </c>
      <c r="F24" s="102" t="s">
        <v>107</v>
      </c>
      <c r="G24" s="103">
        <v>44863</v>
      </c>
      <c r="H24" s="104">
        <f t="shared" ref="H24:H31" si="0">G24+1</f>
        <v>44864</v>
      </c>
    </row>
    <row r="25" spans="2:8" ht="30" hidden="1" customHeight="1" thickBot="1" x14ac:dyDescent="0.3">
      <c r="B25" s="302"/>
      <c r="C25" s="302"/>
      <c r="D25" s="286"/>
      <c r="E25" s="273"/>
      <c r="F25" s="100" t="s">
        <v>167</v>
      </c>
      <c r="G25" s="101">
        <v>44865</v>
      </c>
      <c r="H25" s="90">
        <f t="shared" si="0"/>
        <v>44866</v>
      </c>
    </row>
    <row r="26" spans="2:8" ht="30" hidden="1" customHeight="1" x14ac:dyDescent="0.25">
      <c r="B26" s="301" t="s">
        <v>12</v>
      </c>
      <c r="C26" s="301" t="s">
        <v>13</v>
      </c>
      <c r="D26" s="285">
        <f>D24+19</f>
        <v>44863</v>
      </c>
      <c r="E26" s="272">
        <f>D26+12</f>
        <v>44875</v>
      </c>
      <c r="F26" s="84" t="s">
        <v>108</v>
      </c>
      <c r="G26" s="85">
        <f>G24+19</f>
        <v>44882</v>
      </c>
      <c r="H26" s="86">
        <f t="shared" si="0"/>
        <v>44883</v>
      </c>
    </row>
    <row r="27" spans="2:8" ht="30" hidden="1" customHeight="1" thickBot="1" x14ac:dyDescent="0.3">
      <c r="B27" s="302"/>
      <c r="C27" s="302"/>
      <c r="D27" s="286"/>
      <c r="E27" s="273"/>
      <c r="F27" s="105" t="s">
        <v>168</v>
      </c>
      <c r="G27" s="88">
        <f>G25+21</f>
        <v>44886</v>
      </c>
      <c r="H27" s="89">
        <f t="shared" si="0"/>
        <v>44887</v>
      </c>
    </row>
    <row r="28" spans="2:8" ht="30" hidden="1" customHeight="1" x14ac:dyDescent="0.25">
      <c r="B28" s="281" t="s">
        <v>101</v>
      </c>
      <c r="C28" s="281" t="s">
        <v>102</v>
      </c>
      <c r="D28" s="288">
        <f>D26+25</f>
        <v>44888</v>
      </c>
      <c r="E28" s="275">
        <f>D28+15</f>
        <v>44903</v>
      </c>
      <c r="F28" s="134" t="s">
        <v>114</v>
      </c>
      <c r="G28" s="135">
        <f>G26+28</f>
        <v>44910</v>
      </c>
      <c r="H28" s="136">
        <f t="shared" si="0"/>
        <v>44911</v>
      </c>
    </row>
    <row r="29" spans="2:8" ht="30" hidden="1" customHeight="1" thickBot="1" x14ac:dyDescent="0.3">
      <c r="B29" s="282"/>
      <c r="C29" s="282"/>
      <c r="D29" s="289"/>
      <c r="E29" s="276"/>
      <c r="F29" s="145" t="s">
        <v>132</v>
      </c>
      <c r="G29" s="138">
        <f>G27+21</f>
        <v>44907</v>
      </c>
      <c r="H29" s="139">
        <f t="shared" si="0"/>
        <v>44908</v>
      </c>
    </row>
    <row r="30" spans="2:8" ht="29.45" customHeight="1" x14ac:dyDescent="0.25">
      <c r="B30" s="325" t="s">
        <v>101</v>
      </c>
      <c r="C30" s="325" t="s">
        <v>102</v>
      </c>
      <c r="D30" s="326">
        <v>44890</v>
      </c>
      <c r="E30" s="327">
        <f>D30+22</f>
        <v>44912</v>
      </c>
      <c r="F30" s="12" t="s">
        <v>186</v>
      </c>
      <c r="G30" s="29">
        <v>44917</v>
      </c>
      <c r="H30" s="10">
        <f t="shared" si="0"/>
        <v>44918</v>
      </c>
    </row>
    <row r="31" spans="2:8" ht="30" customHeight="1" thickBot="1" x14ac:dyDescent="0.3">
      <c r="B31" s="284" t="s">
        <v>101</v>
      </c>
      <c r="C31" s="284" t="s">
        <v>102</v>
      </c>
      <c r="D31" s="291">
        <v>44890</v>
      </c>
      <c r="E31" s="278">
        <f>D31+22</f>
        <v>44912</v>
      </c>
      <c r="F31" s="11" t="s">
        <v>219</v>
      </c>
      <c r="G31" s="32">
        <v>44914</v>
      </c>
      <c r="H31" s="13">
        <f t="shared" si="0"/>
        <v>44915</v>
      </c>
    </row>
    <row r="32" spans="2:8" ht="30" customHeight="1" x14ac:dyDescent="0.25">
      <c r="B32" s="193"/>
      <c r="C32" s="193"/>
      <c r="D32" s="194"/>
      <c r="E32" s="195"/>
      <c r="F32" s="196"/>
      <c r="G32" s="196"/>
      <c r="H32" s="195"/>
    </row>
    <row r="33" spans="2:21" ht="30" customHeight="1" thickBot="1" x14ac:dyDescent="0.3">
      <c r="B33" s="295" t="s">
        <v>163</v>
      </c>
      <c r="C33" s="295"/>
      <c r="D33" s="295"/>
      <c r="E33" s="6"/>
      <c r="F33" s="6"/>
      <c r="G33" s="7"/>
      <c r="H33" s="245" t="s">
        <v>105</v>
      </c>
    </row>
    <row r="34" spans="2:21" ht="30" customHeight="1" thickBot="1" x14ac:dyDescent="0.3">
      <c r="B34" s="300" t="s">
        <v>0</v>
      </c>
      <c r="C34" s="300" t="s">
        <v>1</v>
      </c>
      <c r="D34" s="162" t="s">
        <v>4</v>
      </c>
      <c r="E34" s="162" t="s">
        <v>16</v>
      </c>
      <c r="F34" s="300" t="s">
        <v>17</v>
      </c>
      <c r="G34" s="162" t="s">
        <v>4</v>
      </c>
      <c r="H34" s="162" t="s">
        <v>164</v>
      </c>
    </row>
    <row r="35" spans="2:21" ht="23.1" customHeight="1" x14ac:dyDescent="0.25">
      <c r="B35" s="311"/>
      <c r="C35" s="311"/>
      <c r="D35" s="300" t="s">
        <v>5</v>
      </c>
      <c r="E35" s="300" t="s">
        <v>6</v>
      </c>
      <c r="F35" s="311"/>
      <c r="G35" s="300" t="s">
        <v>6</v>
      </c>
      <c r="H35" s="347" t="s">
        <v>166</v>
      </c>
    </row>
    <row r="36" spans="2:21" ht="30" customHeight="1" thickBot="1" x14ac:dyDescent="0.3">
      <c r="B36" s="311"/>
      <c r="C36" s="311"/>
      <c r="D36" s="311"/>
      <c r="E36" s="311"/>
      <c r="F36" s="311"/>
      <c r="G36" s="311"/>
      <c r="H36" s="311"/>
    </row>
    <row r="37" spans="2:21" ht="29.45" customHeight="1" thickBot="1" x14ac:dyDescent="0.3">
      <c r="B37" s="225" t="s">
        <v>194</v>
      </c>
      <c r="C37" s="225" t="s">
        <v>195</v>
      </c>
      <c r="D37" s="226">
        <v>44903</v>
      </c>
      <c r="E37" s="244">
        <f>D37+19</f>
        <v>44922</v>
      </c>
      <c r="F37" s="203" t="s">
        <v>218</v>
      </c>
      <c r="G37" s="204">
        <v>44924</v>
      </c>
      <c r="H37" s="205">
        <f>G37+1</f>
        <v>44925</v>
      </c>
    </row>
    <row r="38" spans="2:21" ht="30" customHeight="1" x14ac:dyDescent="0.25">
      <c r="B38" s="152"/>
      <c r="C38" s="152"/>
      <c r="D38" s="153"/>
      <c r="E38" s="72"/>
      <c r="F38" s="161"/>
      <c r="G38" s="154"/>
      <c r="H38" s="72"/>
    </row>
    <row r="39" spans="2:21" ht="15.75" customHeight="1" x14ac:dyDescent="0.25">
      <c r="B39" s="20"/>
      <c r="C39" s="20"/>
      <c r="D39" s="20"/>
      <c r="E39" s="20"/>
      <c r="F39" s="17"/>
      <c r="G39" s="16"/>
      <c r="H39" s="16"/>
    </row>
    <row r="40" spans="2:21" ht="24.95" customHeight="1" x14ac:dyDescent="0.25">
      <c r="B40" s="303" t="s">
        <v>199</v>
      </c>
      <c r="C40" s="303"/>
      <c r="D40" s="303"/>
      <c r="E40" s="303"/>
      <c r="F40" s="303"/>
      <c r="G40" s="303"/>
      <c r="H40" s="303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2:21" ht="15.75" customHeight="1" x14ac:dyDescent="0.25">
      <c r="B41" s="20"/>
      <c r="C41" s="20"/>
      <c r="D41" s="20"/>
      <c r="E41" s="20"/>
      <c r="F41" s="17"/>
      <c r="G41" s="16"/>
      <c r="H41" s="16"/>
    </row>
    <row r="42" spans="2:21" s="7" customFormat="1" ht="21" customHeight="1" x14ac:dyDescent="0.25">
      <c r="G42" s="22"/>
      <c r="H42" s="21"/>
    </row>
    <row r="43" spans="2:21" s="7" customFormat="1" ht="21" customHeight="1" x14ac:dyDescent="0.25">
      <c r="G43" s="22"/>
      <c r="H43" s="21"/>
    </row>
    <row r="44" spans="2:21" s="7" customFormat="1" ht="21" customHeight="1" x14ac:dyDescent="0.25">
      <c r="G44" s="22"/>
      <c r="H44" s="21"/>
    </row>
    <row r="45" spans="2:21" s="7" customFormat="1" ht="21" customHeight="1" x14ac:dyDescent="0.25">
      <c r="G45" s="22"/>
      <c r="H45" s="21"/>
    </row>
    <row r="46" spans="2:21" s="7" customFormat="1" ht="21" customHeight="1" x14ac:dyDescent="0.25">
      <c r="B46" s="3"/>
      <c r="D46" s="23"/>
      <c r="G46" s="22"/>
      <c r="H46" s="21"/>
    </row>
    <row r="47" spans="2:21" ht="21" customHeight="1" x14ac:dyDescent="0.25">
      <c r="C47" s="7"/>
      <c r="D47" s="24"/>
      <c r="E47" s="7"/>
      <c r="G47" s="22"/>
      <c r="H47" s="21"/>
    </row>
    <row r="48" spans="2:21" ht="21" customHeight="1" x14ac:dyDescent="0.25">
      <c r="C48" s="7"/>
      <c r="D48" s="25"/>
      <c r="E48" s="7"/>
      <c r="G48" s="22"/>
      <c r="H48" s="21"/>
    </row>
    <row r="49" spans="2:8" ht="21" customHeight="1" x14ac:dyDescent="0.25">
      <c r="C49" s="7"/>
      <c r="D49" s="25"/>
      <c r="E49" s="7"/>
      <c r="G49" s="22"/>
      <c r="H49" s="21"/>
    </row>
    <row r="50" spans="2:8" ht="21" customHeight="1" x14ac:dyDescent="0.25">
      <c r="B50" s="26"/>
      <c r="C50" s="21"/>
      <c r="D50" s="7"/>
      <c r="E50" s="7"/>
      <c r="G50" s="25"/>
      <c r="H50" s="21"/>
    </row>
    <row r="51" spans="2:8" ht="21" customHeight="1" x14ac:dyDescent="0.25">
      <c r="G51" s="27"/>
      <c r="H51" s="21"/>
    </row>
    <row r="52" spans="2:8" x14ac:dyDescent="0.25">
      <c r="G52" s="28"/>
      <c r="H52" s="28"/>
    </row>
    <row r="53" spans="2:8" x14ac:dyDescent="0.25">
      <c r="B53" s="3" t="s">
        <v>27</v>
      </c>
    </row>
  </sheetData>
  <mergeCells count="47">
    <mergeCell ref="D28:D29"/>
    <mergeCell ref="B2:H2"/>
    <mergeCell ref="F3:G3"/>
    <mergeCell ref="B5:D5"/>
    <mergeCell ref="B6:B8"/>
    <mergeCell ref="C6:C8"/>
    <mergeCell ref="F6:F8"/>
    <mergeCell ref="D7:D8"/>
    <mergeCell ref="E7:E8"/>
    <mergeCell ref="G7:G8"/>
    <mergeCell ref="J7:J8"/>
    <mergeCell ref="B15:F15"/>
    <mergeCell ref="B16:F16"/>
    <mergeCell ref="B20:D20"/>
    <mergeCell ref="B21:B23"/>
    <mergeCell ref="C21:C23"/>
    <mergeCell ref="F21:F23"/>
    <mergeCell ref="H7:H8"/>
    <mergeCell ref="I7:I8"/>
    <mergeCell ref="D22:D23"/>
    <mergeCell ref="E22:E23"/>
    <mergeCell ref="G22:G23"/>
    <mergeCell ref="H22:H23"/>
    <mergeCell ref="B26:B27"/>
    <mergeCell ref="C26:C27"/>
    <mergeCell ref="D26:D27"/>
    <mergeCell ref="E26:E27"/>
    <mergeCell ref="B24:B25"/>
    <mergeCell ref="C24:C25"/>
    <mergeCell ref="D24:D25"/>
    <mergeCell ref="E24:E25"/>
    <mergeCell ref="C28:C29"/>
    <mergeCell ref="B40:H40"/>
    <mergeCell ref="B30:B31"/>
    <mergeCell ref="C30:C31"/>
    <mergeCell ref="D30:D31"/>
    <mergeCell ref="E30:E31"/>
    <mergeCell ref="B33:D33"/>
    <mergeCell ref="B34:B36"/>
    <mergeCell ref="C34:C36"/>
    <mergeCell ref="E28:E29"/>
    <mergeCell ref="B28:B29"/>
    <mergeCell ref="F34:F36"/>
    <mergeCell ref="D35:D36"/>
    <mergeCell ref="E35:E36"/>
    <mergeCell ref="G35:G36"/>
    <mergeCell ref="H35:H36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92D050"/>
    <pageSetUpPr fitToPage="1"/>
  </sheetPr>
  <dimension ref="A1:U25"/>
  <sheetViews>
    <sheetView zoomScale="70" zoomScaleNormal="70" zoomScaleSheetLayoutView="70" workbookViewId="0">
      <selection activeCell="J14" sqref="J14"/>
    </sheetView>
  </sheetViews>
  <sheetFormatPr defaultColWidth="21.4257812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8.85546875" style="3" customWidth="1"/>
    <col min="9" max="249" width="9.140625" style="3" customWidth="1"/>
    <col min="250" max="250" width="1.42578125" style="3" customWidth="1"/>
    <col min="251" max="251" width="27.28515625" style="3" customWidth="1"/>
    <col min="252" max="252" width="20" style="3" customWidth="1"/>
    <col min="253" max="253" width="18.7109375" style="3" customWidth="1"/>
    <col min="254" max="254" width="20.140625" style="3" customWidth="1"/>
    <col min="255" max="255" width="45.7109375" style="3" customWidth="1"/>
    <col min="256" max="16384" width="21.42578125" style="3"/>
  </cols>
  <sheetData>
    <row r="1" spans="1:8" s="2" customFormat="1" ht="30" x14ac:dyDescent="0.25"/>
    <row r="2" spans="1:8" s="2" customFormat="1" ht="36.75" customHeight="1" x14ac:dyDescent="0.25">
      <c r="A2" s="279" t="s">
        <v>14</v>
      </c>
      <c r="B2" s="279"/>
      <c r="C2" s="279"/>
      <c r="D2" s="279"/>
      <c r="E2" s="279"/>
      <c r="F2" s="279"/>
      <c r="G2" s="279"/>
      <c r="H2" s="279"/>
    </row>
    <row r="3" spans="1:8" ht="36.75" customHeight="1" x14ac:dyDescent="0.25">
      <c r="F3" s="306"/>
      <c r="G3" s="306"/>
    </row>
    <row r="4" spans="1:8" ht="24" customHeight="1" thickBot="1" x14ac:dyDescent="0.3">
      <c r="F4" s="5"/>
    </row>
    <row r="5" spans="1:8" ht="27.6" customHeight="1" thickBot="1" x14ac:dyDescent="0.3">
      <c r="B5" s="295" t="s">
        <v>72</v>
      </c>
      <c r="C5" s="295"/>
      <c r="D5" s="295"/>
      <c r="E5" s="6"/>
      <c r="F5" s="6"/>
      <c r="G5" s="7"/>
      <c r="H5" s="41" t="s">
        <v>70</v>
      </c>
    </row>
    <row r="6" spans="1:8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43" t="s">
        <v>69</v>
      </c>
    </row>
    <row r="7" spans="1:8" ht="12.75" customHeight="1" x14ac:dyDescent="0.25">
      <c r="B7" s="311"/>
      <c r="C7" s="311"/>
      <c r="D7" s="300" t="s">
        <v>5</v>
      </c>
      <c r="E7" s="300" t="s">
        <v>6</v>
      </c>
      <c r="F7" s="311"/>
      <c r="G7" s="300" t="s">
        <v>6</v>
      </c>
      <c r="H7" s="311" t="s">
        <v>71</v>
      </c>
    </row>
    <row r="8" spans="1:8" ht="28.5" customHeight="1" thickBot="1" x14ac:dyDescent="0.3">
      <c r="B8" s="311"/>
      <c r="C8" s="311"/>
      <c r="D8" s="334"/>
      <c r="E8" s="334"/>
      <c r="F8" s="311"/>
      <c r="G8" s="334"/>
      <c r="H8" s="334"/>
    </row>
    <row r="9" spans="1:8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08" t="s">
        <v>97</v>
      </c>
      <c r="G9" s="124">
        <v>44868</v>
      </c>
      <c r="H9" s="125">
        <f>G9+5</f>
        <v>44873</v>
      </c>
    </row>
    <row r="10" spans="1:8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137</v>
      </c>
      <c r="G10" s="112">
        <f>G9+8</f>
        <v>44876</v>
      </c>
      <c r="H10" s="113">
        <f>G10+5</f>
        <v>44881</v>
      </c>
    </row>
    <row r="11" spans="1:8" ht="30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D11+14</f>
        <v>44902</v>
      </c>
      <c r="F11" s="149" t="s">
        <v>134</v>
      </c>
      <c r="G11" s="151">
        <f>G10+34</f>
        <v>44910</v>
      </c>
      <c r="H11" s="234">
        <f>G11+6</f>
        <v>44916</v>
      </c>
    </row>
    <row r="12" spans="1:8" ht="30" customHeight="1" thickBot="1" x14ac:dyDescent="0.3">
      <c r="B12" s="225" t="s">
        <v>101</v>
      </c>
      <c r="C12" s="225" t="s">
        <v>102</v>
      </c>
      <c r="D12" s="226">
        <v>44890</v>
      </c>
      <c r="E12" s="244">
        <f>D12+23</f>
        <v>44913</v>
      </c>
      <c r="F12" s="251" t="s">
        <v>227</v>
      </c>
      <c r="G12" s="228">
        <v>44917</v>
      </c>
      <c r="H12" s="244">
        <f>G12+6</f>
        <v>44923</v>
      </c>
    </row>
    <row r="13" spans="1:8" ht="30" hidden="1" customHeight="1" thickBot="1" x14ac:dyDescent="0.3">
      <c r="B13" s="126" t="s">
        <v>194</v>
      </c>
      <c r="C13" s="126" t="s">
        <v>195</v>
      </c>
      <c r="D13" s="171">
        <v>44903</v>
      </c>
      <c r="E13" s="128">
        <f>D13+19</f>
        <v>44922</v>
      </c>
      <c r="F13" s="69" t="s">
        <v>91</v>
      </c>
      <c r="G13" s="158">
        <v>44924</v>
      </c>
      <c r="H13" s="128">
        <f>G13+6</f>
        <v>44930</v>
      </c>
    </row>
    <row r="14" spans="1:8" ht="10.5" customHeight="1" x14ac:dyDescent="0.25">
      <c r="B14" s="14"/>
      <c r="C14" s="14"/>
      <c r="D14" s="15"/>
      <c r="E14" s="16"/>
      <c r="F14" s="17"/>
      <c r="G14" s="16"/>
      <c r="H14" s="16"/>
    </row>
    <row r="15" spans="1:8" ht="15" hidden="1" customHeight="1" x14ac:dyDescent="0.25">
      <c r="B15" s="318" t="s">
        <v>25</v>
      </c>
      <c r="C15" s="319"/>
      <c r="D15" s="319"/>
      <c r="E15" s="319"/>
      <c r="F15" s="320"/>
      <c r="G15" s="16"/>
      <c r="H15" s="16"/>
    </row>
    <row r="16" spans="1:8" ht="15.75" hidden="1" customHeight="1" x14ac:dyDescent="0.25">
      <c r="B16" s="321" t="s">
        <v>26</v>
      </c>
      <c r="C16" s="322"/>
      <c r="D16" s="322"/>
      <c r="E16" s="322"/>
      <c r="F16" s="323"/>
      <c r="G16" s="16"/>
      <c r="H16" s="16"/>
    </row>
    <row r="17" spans="2:21" ht="9" customHeight="1" x14ac:dyDescent="0.25">
      <c r="B17" s="20"/>
      <c r="C17" s="20"/>
      <c r="D17" s="20"/>
      <c r="E17" s="20"/>
      <c r="F17" s="20"/>
      <c r="G17" s="16"/>
      <c r="H17" s="16"/>
    </row>
    <row r="18" spans="2:21" ht="15.75" customHeight="1" x14ac:dyDescent="0.25">
      <c r="B18" s="20"/>
      <c r="C18" s="20"/>
      <c r="D18" s="20"/>
      <c r="E18" s="20"/>
      <c r="F18" s="20"/>
      <c r="G18" s="16"/>
      <c r="H18" s="16"/>
    </row>
    <row r="19" spans="2:21" ht="21.95" customHeight="1" x14ac:dyDescent="0.25">
      <c r="B19" s="303" t="s">
        <v>90</v>
      </c>
      <c r="C19" s="303"/>
      <c r="D19" s="303"/>
      <c r="E19" s="303"/>
      <c r="F19" s="303"/>
      <c r="G19" s="303"/>
      <c r="H19" s="30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2:21" ht="21" customHeight="1" x14ac:dyDescent="0.25">
      <c r="C20" s="7"/>
      <c r="D20" s="25"/>
      <c r="E20" s="7"/>
      <c r="G20" s="22"/>
      <c r="H20" s="21"/>
    </row>
    <row r="21" spans="2:21" ht="21" customHeight="1" x14ac:dyDescent="0.25">
      <c r="C21" s="7"/>
      <c r="D21" s="25"/>
      <c r="E21" s="7"/>
      <c r="G21" s="22"/>
      <c r="H21" s="21"/>
    </row>
    <row r="22" spans="2:21" ht="21" customHeight="1" x14ac:dyDescent="0.25">
      <c r="B22" s="26"/>
      <c r="C22" s="21"/>
      <c r="D22" s="7"/>
      <c r="E22" s="7"/>
      <c r="G22" s="25"/>
      <c r="H22" s="21"/>
    </row>
    <row r="23" spans="2:21" ht="21" customHeight="1" x14ac:dyDescent="0.25">
      <c r="G23" s="27"/>
      <c r="H23" s="21"/>
    </row>
    <row r="24" spans="2:21" x14ac:dyDescent="0.25">
      <c r="G24" s="28"/>
      <c r="H24" s="28"/>
    </row>
    <row r="25" spans="2:21" x14ac:dyDescent="0.25">
      <c r="B25" s="3" t="s">
        <v>27</v>
      </c>
    </row>
  </sheetData>
  <mergeCells count="13">
    <mergeCell ref="B19:H19"/>
    <mergeCell ref="F6:F8"/>
    <mergeCell ref="D7:D8"/>
    <mergeCell ref="A2:H2"/>
    <mergeCell ref="B15:F15"/>
    <mergeCell ref="B16:F16"/>
    <mergeCell ref="H7:H8"/>
    <mergeCell ref="E7:E8"/>
    <mergeCell ref="G7:G8"/>
    <mergeCell ref="F3:G3"/>
    <mergeCell ref="B5:D5"/>
    <mergeCell ref="B6:B8"/>
    <mergeCell ref="C6:C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92D050"/>
    <pageSetUpPr fitToPage="1"/>
  </sheetPr>
  <dimension ref="B1:U31"/>
  <sheetViews>
    <sheetView zoomScale="65" zoomScaleNormal="65" zoomScaleSheetLayoutView="70" workbookViewId="0">
      <selection activeCell="B2" sqref="B2:I2"/>
    </sheetView>
  </sheetViews>
  <sheetFormatPr defaultColWidth="19.14062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17.5703125" style="3" customWidth="1"/>
    <col min="8" max="8" width="21.140625" style="3" customWidth="1"/>
    <col min="9" max="9" width="19.42578125" style="3" customWidth="1"/>
    <col min="10" max="246" width="9.140625" style="3" customWidth="1"/>
    <col min="247" max="247" width="1.42578125" style="3" customWidth="1"/>
    <col min="248" max="248" width="27.28515625" style="3" customWidth="1"/>
    <col min="249" max="249" width="20" style="3" customWidth="1"/>
    <col min="250" max="250" width="18.7109375" style="3" customWidth="1"/>
    <col min="251" max="251" width="20.140625" style="3" customWidth="1"/>
    <col min="252" max="252" width="45.7109375" style="3" customWidth="1"/>
    <col min="253" max="253" width="21.42578125" style="3" customWidth="1"/>
    <col min="254" max="254" width="24.140625" style="3" customWidth="1"/>
    <col min="255" max="255" width="20.28515625" style="3" customWidth="1"/>
    <col min="256" max="16384" width="19.140625" style="3"/>
  </cols>
  <sheetData>
    <row r="1" spans="2:9" s="2" customFormat="1" ht="30" x14ac:dyDescent="0.25"/>
    <row r="2" spans="2:9" s="2" customFormat="1" ht="36.75" customHeight="1" x14ac:dyDescent="0.25">
      <c r="B2" s="279" t="s">
        <v>14</v>
      </c>
      <c r="C2" s="279"/>
      <c r="D2" s="279"/>
      <c r="E2" s="279"/>
      <c r="F2" s="279"/>
      <c r="G2" s="279"/>
      <c r="H2" s="279"/>
      <c r="I2" s="279"/>
    </row>
    <row r="3" spans="2:9" ht="36.75" customHeight="1" x14ac:dyDescent="0.25">
      <c r="F3" s="306"/>
      <c r="G3" s="306"/>
    </row>
    <row r="4" spans="2:9" ht="24" customHeight="1" thickBot="1" x14ac:dyDescent="0.3">
      <c r="F4" s="5"/>
    </row>
    <row r="5" spans="2:9" ht="38.25" customHeight="1" thickBot="1" x14ac:dyDescent="0.3">
      <c r="B5" s="295" t="s">
        <v>73</v>
      </c>
      <c r="C5" s="295"/>
      <c r="D5" s="295"/>
      <c r="E5" s="6"/>
      <c r="F5" s="6"/>
      <c r="G5" s="7"/>
      <c r="H5" s="335" t="s">
        <v>70</v>
      </c>
      <c r="I5" s="336"/>
    </row>
    <row r="6" spans="2:9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43" t="s">
        <v>3</v>
      </c>
      <c r="I6" s="43" t="s">
        <v>3</v>
      </c>
    </row>
    <row r="7" spans="2:9" ht="12.75" customHeight="1" x14ac:dyDescent="0.25">
      <c r="B7" s="311"/>
      <c r="C7" s="311"/>
      <c r="D7" s="300" t="s">
        <v>5</v>
      </c>
      <c r="E7" s="300" t="s">
        <v>6</v>
      </c>
      <c r="F7" s="311"/>
      <c r="G7" s="300" t="s">
        <v>6</v>
      </c>
      <c r="H7" s="300" t="s">
        <v>78</v>
      </c>
      <c r="I7" s="300" t="s">
        <v>79</v>
      </c>
    </row>
    <row r="8" spans="2:9" ht="28.5" customHeight="1" thickBot="1" x14ac:dyDescent="0.3">
      <c r="B8" s="311"/>
      <c r="C8" s="311"/>
      <c r="D8" s="334"/>
      <c r="E8" s="334"/>
      <c r="F8" s="311"/>
      <c r="G8" s="334"/>
      <c r="H8" s="334"/>
      <c r="I8" s="334"/>
    </row>
    <row r="9" spans="2:9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08" t="s">
        <v>97</v>
      </c>
      <c r="G9" s="124">
        <v>44868</v>
      </c>
      <c r="H9" s="125">
        <f>G9+13</f>
        <v>44881</v>
      </c>
      <c r="I9" s="125">
        <f>G9+17</f>
        <v>44885</v>
      </c>
    </row>
    <row r="10" spans="2:9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137</v>
      </c>
      <c r="G10" s="112">
        <f>G9+8</f>
        <v>44876</v>
      </c>
      <c r="H10" s="113">
        <f>G10+12</f>
        <v>44888</v>
      </c>
      <c r="I10" s="113">
        <f>G10+16</f>
        <v>44892</v>
      </c>
    </row>
    <row r="11" spans="2:9" ht="30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D11+14</f>
        <v>44902</v>
      </c>
      <c r="F11" s="149" t="s">
        <v>134</v>
      </c>
      <c r="G11" s="151">
        <f>G10+34</f>
        <v>44910</v>
      </c>
      <c r="H11" s="234">
        <f>G11+13</f>
        <v>44923</v>
      </c>
      <c r="I11" s="234">
        <f>G11+17</f>
        <v>44927</v>
      </c>
    </row>
    <row r="12" spans="2:9" ht="30" customHeight="1" x14ac:dyDescent="0.25">
      <c r="B12" s="229" t="s">
        <v>101</v>
      </c>
      <c r="C12" s="229" t="s">
        <v>102</v>
      </c>
      <c r="D12" s="230">
        <v>44890</v>
      </c>
      <c r="E12" s="172">
        <f>D12+23</f>
        <v>44913</v>
      </c>
      <c r="F12" s="240" t="s">
        <v>227</v>
      </c>
      <c r="G12" s="241">
        <v>44917</v>
      </c>
      <c r="H12" s="242">
        <f>G12+13</f>
        <v>44930</v>
      </c>
      <c r="I12" s="243">
        <f>G12+17</f>
        <v>44934</v>
      </c>
    </row>
    <row r="13" spans="2:9" ht="30" customHeight="1" thickBot="1" x14ac:dyDescent="0.3">
      <c r="B13" s="18" t="s">
        <v>194</v>
      </c>
      <c r="C13" s="18" t="s">
        <v>195</v>
      </c>
      <c r="D13" s="19">
        <v>44903</v>
      </c>
      <c r="E13" s="13">
        <f>D13+19</f>
        <v>44922</v>
      </c>
      <c r="F13" s="11" t="s">
        <v>91</v>
      </c>
      <c r="G13" s="32">
        <v>44924</v>
      </c>
      <c r="H13" s="13">
        <f>G13+13</f>
        <v>44937</v>
      </c>
      <c r="I13" s="13">
        <f>G13+17</f>
        <v>44941</v>
      </c>
    </row>
    <row r="14" spans="2:9" ht="10.5" customHeight="1" x14ac:dyDescent="0.25">
      <c r="B14" s="14"/>
      <c r="C14" s="14"/>
      <c r="D14" s="15"/>
      <c r="E14" s="16"/>
      <c r="F14" s="17"/>
      <c r="G14" s="16"/>
    </row>
    <row r="15" spans="2:9" ht="15" customHeight="1" x14ac:dyDescent="0.25">
      <c r="B15" s="20"/>
      <c r="C15" s="20"/>
      <c r="D15" s="20"/>
      <c r="E15" s="20"/>
      <c r="F15" s="17"/>
      <c r="G15" s="16"/>
    </row>
    <row r="16" spans="2:9" ht="15.75" customHeight="1" x14ac:dyDescent="0.25">
      <c r="B16" s="20"/>
      <c r="C16" s="20"/>
      <c r="D16" s="20"/>
      <c r="E16" s="20"/>
      <c r="F16" s="17"/>
      <c r="G16" s="16"/>
    </row>
    <row r="17" spans="2:21" ht="21" customHeight="1" thickBot="1" x14ac:dyDescent="0.3">
      <c r="C17" s="7"/>
      <c r="D17" s="25"/>
      <c r="E17" s="7"/>
      <c r="G17" s="22"/>
    </row>
    <row r="18" spans="2:21" ht="30.6" customHeight="1" thickBot="1" x14ac:dyDescent="0.3">
      <c r="B18" s="295" t="s">
        <v>74</v>
      </c>
      <c r="C18" s="295"/>
      <c r="D18" s="295"/>
      <c r="E18" s="6"/>
      <c r="F18" s="6"/>
      <c r="G18" s="7"/>
      <c r="H18" s="335" t="s">
        <v>75</v>
      </c>
      <c r="I18" s="336"/>
    </row>
    <row r="19" spans="2:21" ht="22.5" customHeight="1" thickBot="1" x14ac:dyDescent="0.3">
      <c r="B19" s="300" t="s">
        <v>0</v>
      </c>
      <c r="C19" s="300" t="s">
        <v>1</v>
      </c>
      <c r="D19" s="43" t="s">
        <v>4</v>
      </c>
      <c r="E19" s="43" t="s">
        <v>16</v>
      </c>
      <c r="F19" s="300" t="s">
        <v>17</v>
      </c>
      <c r="G19" s="43" t="s">
        <v>4</v>
      </c>
      <c r="H19" s="43" t="s">
        <v>3</v>
      </c>
      <c r="I19" s="43" t="s">
        <v>3</v>
      </c>
    </row>
    <row r="20" spans="2:21" ht="21" customHeight="1" x14ac:dyDescent="0.25">
      <c r="B20" s="311"/>
      <c r="C20" s="311"/>
      <c r="D20" s="300" t="s">
        <v>5</v>
      </c>
      <c r="E20" s="300" t="s">
        <v>6</v>
      </c>
      <c r="F20" s="311"/>
      <c r="G20" s="300" t="s">
        <v>6</v>
      </c>
      <c r="H20" s="300" t="s">
        <v>76</v>
      </c>
      <c r="I20" s="300" t="s">
        <v>77</v>
      </c>
    </row>
    <row r="21" spans="2:21" ht="19.5" customHeight="1" thickBot="1" x14ac:dyDescent="0.3">
      <c r="B21" s="311"/>
      <c r="C21" s="311"/>
      <c r="D21" s="334"/>
      <c r="E21" s="334"/>
      <c r="F21" s="311"/>
      <c r="G21" s="334"/>
      <c r="H21" s="334"/>
      <c r="I21" s="334"/>
    </row>
    <row r="22" spans="2:21" ht="30" hidden="1" customHeight="1" x14ac:dyDescent="0.25">
      <c r="B22" s="91" t="s">
        <v>10</v>
      </c>
      <c r="C22" s="91" t="s">
        <v>11</v>
      </c>
      <c r="D22" s="92">
        <v>44844</v>
      </c>
      <c r="E22" s="93">
        <f>D22+16</f>
        <v>44860</v>
      </c>
      <c r="F22" s="108" t="s">
        <v>98</v>
      </c>
      <c r="G22" s="124">
        <v>44862</v>
      </c>
      <c r="H22" s="125">
        <f>G22+13</f>
        <v>44875</v>
      </c>
      <c r="I22" s="125">
        <f>G22+17</f>
        <v>44879</v>
      </c>
    </row>
    <row r="23" spans="2:21" ht="30" hidden="1" customHeight="1" x14ac:dyDescent="0.25">
      <c r="B23" s="91" t="s">
        <v>12</v>
      </c>
      <c r="C23" s="91" t="s">
        <v>13</v>
      </c>
      <c r="D23" s="92">
        <f>D22+19</f>
        <v>44863</v>
      </c>
      <c r="E23" s="93">
        <f>D23+11</f>
        <v>44874</v>
      </c>
      <c r="F23" s="111" t="s">
        <v>80</v>
      </c>
      <c r="G23" s="112">
        <f>G22+14</f>
        <v>44876</v>
      </c>
      <c r="H23" s="113">
        <f>G23+13</f>
        <v>44889</v>
      </c>
      <c r="I23" s="113">
        <f>G23+17</f>
        <v>44893</v>
      </c>
    </row>
    <row r="24" spans="2:21" ht="30" hidden="1" customHeight="1" x14ac:dyDescent="0.25">
      <c r="B24" s="211" t="s">
        <v>101</v>
      </c>
      <c r="C24" s="211" t="s">
        <v>102</v>
      </c>
      <c r="D24" s="212">
        <f>D23+25</f>
        <v>44888</v>
      </c>
      <c r="E24" s="213">
        <f>D24+14</f>
        <v>44902</v>
      </c>
      <c r="F24" s="149" t="s">
        <v>169</v>
      </c>
      <c r="G24" s="151">
        <f>G23+28</f>
        <v>44904</v>
      </c>
      <c r="H24" s="234">
        <f>G24+13</f>
        <v>44917</v>
      </c>
      <c r="I24" s="234">
        <f>G24+17</f>
        <v>44921</v>
      </c>
    </row>
    <row r="25" spans="2:21" ht="30" customHeight="1" x14ac:dyDescent="0.25">
      <c r="B25" s="229" t="s">
        <v>101</v>
      </c>
      <c r="C25" s="229" t="s">
        <v>102</v>
      </c>
      <c r="D25" s="230">
        <v>44890</v>
      </c>
      <c r="E25" s="231">
        <f>D25+23</f>
        <v>44913</v>
      </c>
      <c r="F25" s="238" t="s">
        <v>81</v>
      </c>
      <c r="G25" s="239">
        <f>G23+42</f>
        <v>44918</v>
      </c>
      <c r="H25" s="172">
        <f>G25+13</f>
        <v>44931</v>
      </c>
      <c r="I25" s="172">
        <f>G25+17</f>
        <v>44935</v>
      </c>
    </row>
    <row r="26" spans="2:21" ht="30" customHeight="1" thickBot="1" x14ac:dyDescent="0.3">
      <c r="B26" s="18" t="s">
        <v>194</v>
      </c>
      <c r="C26" s="18" t="s">
        <v>195</v>
      </c>
      <c r="D26" s="19">
        <v>44903</v>
      </c>
      <c r="E26" s="13">
        <f>D26+19</f>
        <v>44922</v>
      </c>
      <c r="F26" s="11" t="s">
        <v>236</v>
      </c>
      <c r="G26" s="32">
        <v>44925</v>
      </c>
      <c r="H26" s="13">
        <f>G26+13</f>
        <v>44938</v>
      </c>
      <c r="I26" s="13">
        <f>G26+17</f>
        <v>44942</v>
      </c>
    </row>
    <row r="31" spans="2:21" ht="21" x14ac:dyDescent="0.25">
      <c r="B31" s="303" t="s">
        <v>199</v>
      </c>
      <c r="C31" s="303"/>
      <c r="D31" s="303"/>
      <c r="E31" s="303"/>
      <c r="F31" s="303"/>
      <c r="G31" s="303"/>
      <c r="H31" s="303"/>
      <c r="I31" s="303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</sheetData>
  <mergeCells count="23">
    <mergeCell ref="B2:I2"/>
    <mergeCell ref="H7:H8"/>
    <mergeCell ref="I7:I8"/>
    <mergeCell ref="H5:I5"/>
    <mergeCell ref="B18:D18"/>
    <mergeCell ref="H18:I18"/>
    <mergeCell ref="F3:G3"/>
    <mergeCell ref="B5:D5"/>
    <mergeCell ref="B31:I31"/>
    <mergeCell ref="G20:G21"/>
    <mergeCell ref="B6:B8"/>
    <mergeCell ref="C6:C8"/>
    <mergeCell ref="H20:H21"/>
    <mergeCell ref="G7:G8"/>
    <mergeCell ref="D20:D21"/>
    <mergeCell ref="B19:B21"/>
    <mergeCell ref="C19:C21"/>
    <mergeCell ref="F19:F21"/>
    <mergeCell ref="E20:E21"/>
    <mergeCell ref="F6:F8"/>
    <mergeCell ref="D7:D8"/>
    <mergeCell ref="E7:E8"/>
    <mergeCell ref="I20:I21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V17"/>
  <sheetViews>
    <sheetView zoomScale="65" zoomScaleNormal="65" zoomScaleSheetLayoutView="70" workbookViewId="0">
      <selection activeCell="A2" sqref="A2:H2"/>
    </sheetView>
  </sheetViews>
  <sheetFormatPr defaultColWidth="0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6.7109375" style="3" customWidth="1"/>
    <col min="9" max="245" width="9.140625" style="3" customWidth="1"/>
    <col min="246" max="246" width="1.42578125" style="3" customWidth="1"/>
    <col min="247" max="247" width="27.28515625" style="3" customWidth="1"/>
    <col min="248" max="248" width="20" style="3" customWidth="1"/>
    <col min="249" max="249" width="18.7109375" style="3" customWidth="1"/>
    <col min="250" max="250" width="20.140625" style="3" customWidth="1"/>
    <col min="251" max="251" width="45.7109375" style="3" customWidth="1"/>
    <col min="252" max="252" width="21.42578125" style="3" customWidth="1"/>
    <col min="253" max="253" width="24.140625" style="3" customWidth="1"/>
    <col min="254" max="254" width="20.28515625" style="3" customWidth="1"/>
    <col min="255" max="255" width="19.140625" style="3" customWidth="1"/>
    <col min="256" max="16384" width="0" style="3" hidden="1"/>
  </cols>
  <sheetData>
    <row r="1" spans="1:8" s="2" customFormat="1" ht="30" x14ac:dyDescent="0.25"/>
    <row r="2" spans="1:8" s="2" customFormat="1" ht="36.75" customHeight="1" x14ac:dyDescent="0.25">
      <c r="A2" s="279" t="s">
        <v>14</v>
      </c>
      <c r="B2" s="279"/>
      <c r="C2" s="279"/>
      <c r="D2" s="279"/>
      <c r="E2" s="279"/>
      <c r="F2" s="279"/>
      <c r="G2" s="279"/>
      <c r="H2" s="279"/>
    </row>
    <row r="3" spans="1:8" ht="36.75" customHeight="1" x14ac:dyDescent="0.25">
      <c r="F3" s="306"/>
      <c r="G3" s="306"/>
    </row>
    <row r="4" spans="1:8" ht="24" customHeight="1" thickBot="1" x14ac:dyDescent="0.3">
      <c r="F4" s="5"/>
    </row>
    <row r="5" spans="1:8" ht="38.25" customHeight="1" thickBot="1" x14ac:dyDescent="0.3">
      <c r="B5" s="295" t="s">
        <v>172</v>
      </c>
      <c r="C5" s="295"/>
      <c r="D5" s="295"/>
      <c r="E5" s="6"/>
      <c r="F5" s="6"/>
      <c r="G5" s="7"/>
      <c r="H5" s="41" t="s">
        <v>171</v>
      </c>
    </row>
    <row r="6" spans="1:8" ht="27.75" customHeight="1" thickBot="1" x14ac:dyDescent="0.3">
      <c r="B6" s="300" t="s">
        <v>0</v>
      </c>
      <c r="C6" s="300" t="s">
        <v>1</v>
      </c>
      <c r="D6" s="60" t="s">
        <v>4</v>
      </c>
      <c r="E6" s="60" t="s">
        <v>16</v>
      </c>
      <c r="F6" s="300" t="s">
        <v>17</v>
      </c>
      <c r="G6" s="60" t="s">
        <v>4</v>
      </c>
      <c r="H6" s="60" t="s">
        <v>3</v>
      </c>
    </row>
    <row r="7" spans="1:8" ht="12.75" customHeight="1" x14ac:dyDescent="0.25">
      <c r="B7" s="311"/>
      <c r="C7" s="311"/>
      <c r="D7" s="300" t="s">
        <v>5</v>
      </c>
      <c r="E7" s="300" t="s">
        <v>6</v>
      </c>
      <c r="F7" s="311"/>
      <c r="G7" s="300" t="s">
        <v>6</v>
      </c>
      <c r="H7" s="300" t="s">
        <v>173</v>
      </c>
    </row>
    <row r="8" spans="1:8" ht="28.5" customHeight="1" thickBot="1" x14ac:dyDescent="0.3">
      <c r="B8" s="311"/>
      <c r="C8" s="311"/>
      <c r="D8" s="334"/>
      <c r="E8" s="334"/>
      <c r="F8" s="311"/>
      <c r="G8" s="334"/>
      <c r="H8" s="334"/>
    </row>
    <row r="9" spans="1:8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08" t="s">
        <v>174</v>
      </c>
      <c r="G9" s="124">
        <v>44864</v>
      </c>
      <c r="H9" s="125">
        <f>G9+20</f>
        <v>44884</v>
      </c>
    </row>
    <row r="10" spans="1:8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175</v>
      </c>
      <c r="G10" s="112">
        <f>G9+21</f>
        <v>44885</v>
      </c>
      <c r="H10" s="113">
        <f>G10+16</f>
        <v>44901</v>
      </c>
    </row>
    <row r="11" spans="1:8" ht="30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D11+14</f>
        <v>44902</v>
      </c>
      <c r="F11" s="149" t="s">
        <v>176</v>
      </c>
      <c r="G11" s="151">
        <f>G10+20</f>
        <v>44905</v>
      </c>
      <c r="H11" s="234">
        <f>G11+24</f>
        <v>44929</v>
      </c>
    </row>
    <row r="12" spans="1:8" ht="30" customHeight="1" x14ac:dyDescent="0.25">
      <c r="B12" s="164" t="s">
        <v>101</v>
      </c>
      <c r="C12" s="164" t="s">
        <v>102</v>
      </c>
      <c r="D12" s="165">
        <v>44890</v>
      </c>
      <c r="E12" s="172">
        <f>D12+23</f>
        <v>44913</v>
      </c>
      <c r="F12" s="238" t="s">
        <v>177</v>
      </c>
      <c r="G12" s="239">
        <f>G11+14</f>
        <v>44919</v>
      </c>
      <c r="H12" s="172">
        <f>G12+24</f>
        <v>44943</v>
      </c>
    </row>
    <row r="13" spans="1:8" ht="30" customHeight="1" thickBot="1" x14ac:dyDescent="0.3">
      <c r="B13" s="18" t="s">
        <v>194</v>
      </c>
      <c r="C13" s="18" t="s">
        <v>195</v>
      </c>
      <c r="D13" s="19">
        <v>44903</v>
      </c>
      <c r="E13" s="13">
        <f>D13+19</f>
        <v>44922</v>
      </c>
      <c r="F13" s="11" t="s">
        <v>237</v>
      </c>
      <c r="G13" s="32">
        <v>44926</v>
      </c>
      <c r="H13" s="13">
        <f>G13+24</f>
        <v>44950</v>
      </c>
    </row>
    <row r="14" spans="1:8" ht="10.5" customHeight="1" x14ac:dyDescent="0.25">
      <c r="B14" s="14"/>
      <c r="C14" s="14"/>
      <c r="D14" s="15"/>
      <c r="E14" s="16"/>
      <c r="F14" s="17"/>
      <c r="G14" s="16"/>
    </row>
    <row r="15" spans="1:8" ht="15" customHeight="1" x14ac:dyDescent="0.25">
      <c r="B15" s="20"/>
      <c r="C15" s="20"/>
      <c r="D15" s="20"/>
      <c r="E15" s="20"/>
      <c r="F15" s="17"/>
      <c r="G15" s="16"/>
    </row>
    <row r="17" spans="2:22" ht="21" x14ac:dyDescent="0.25">
      <c r="B17" s="303" t="s">
        <v>90</v>
      </c>
      <c r="C17" s="303"/>
      <c r="D17" s="303"/>
      <c r="E17" s="303"/>
      <c r="F17" s="303"/>
      <c r="G17" s="303"/>
      <c r="H17" s="303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7"/>
    </row>
  </sheetData>
  <mergeCells count="11">
    <mergeCell ref="B17:H17"/>
    <mergeCell ref="F6:F8"/>
    <mergeCell ref="D7:D8"/>
    <mergeCell ref="E7:E8"/>
    <mergeCell ref="G7:G8"/>
    <mergeCell ref="H7:H8"/>
    <mergeCell ref="A2:H2"/>
    <mergeCell ref="F3:G3"/>
    <mergeCell ref="B5:D5"/>
    <mergeCell ref="B6:B8"/>
    <mergeCell ref="C6:C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92D050"/>
    <pageSetUpPr fitToPage="1"/>
  </sheetPr>
  <dimension ref="A1:U17"/>
  <sheetViews>
    <sheetView topLeftCell="A2" zoomScale="65" zoomScaleNormal="65" zoomScaleSheetLayoutView="70" workbookViewId="0">
      <selection activeCell="F22" sqref="F22"/>
    </sheetView>
  </sheetViews>
  <sheetFormatPr defaultColWidth="0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3.42578125" style="3" customWidth="1"/>
    <col min="9" max="245" width="9.140625" style="3" customWidth="1"/>
    <col min="246" max="246" width="1.42578125" style="3" customWidth="1"/>
    <col min="247" max="247" width="27.28515625" style="3" customWidth="1"/>
    <col min="248" max="248" width="20" style="3" customWidth="1"/>
    <col min="249" max="249" width="18.7109375" style="3" customWidth="1"/>
    <col min="250" max="250" width="20.140625" style="3" customWidth="1"/>
    <col min="251" max="251" width="45.7109375" style="3" customWidth="1"/>
    <col min="252" max="252" width="21.42578125" style="3" customWidth="1"/>
    <col min="253" max="253" width="24.140625" style="3" customWidth="1"/>
    <col min="254" max="254" width="20.28515625" style="3" customWidth="1"/>
    <col min="255" max="255" width="19.140625" style="3" customWidth="1"/>
    <col min="256" max="16384" width="0" style="3" hidden="1"/>
  </cols>
  <sheetData>
    <row r="1" spans="1:8" s="2" customFormat="1" ht="30" x14ac:dyDescent="0.25"/>
    <row r="2" spans="1:8" s="2" customFormat="1" ht="36.75" customHeight="1" x14ac:dyDescent="0.25">
      <c r="A2" s="279" t="s">
        <v>14</v>
      </c>
      <c r="B2" s="279"/>
      <c r="C2" s="279"/>
      <c r="D2" s="279"/>
      <c r="E2" s="279"/>
      <c r="F2" s="279"/>
      <c r="G2" s="279"/>
      <c r="H2" s="279"/>
    </row>
    <row r="3" spans="1:8" ht="36.75" customHeight="1" x14ac:dyDescent="0.25">
      <c r="F3" s="306"/>
      <c r="G3" s="306"/>
    </row>
    <row r="4" spans="1:8" ht="24" customHeight="1" thickBot="1" x14ac:dyDescent="0.3">
      <c r="F4" s="5"/>
    </row>
    <row r="5" spans="1:8" ht="38.25" customHeight="1" thickBot="1" x14ac:dyDescent="0.3">
      <c r="B5" s="295" t="s">
        <v>83</v>
      </c>
      <c r="C5" s="295"/>
      <c r="D5" s="295"/>
      <c r="E5" s="6"/>
      <c r="F5" s="6"/>
      <c r="G5" s="7"/>
      <c r="H5" s="41" t="s">
        <v>82</v>
      </c>
    </row>
    <row r="6" spans="1:8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43" t="s">
        <v>3</v>
      </c>
    </row>
    <row r="7" spans="1:8" ht="12.75" customHeight="1" x14ac:dyDescent="0.25">
      <c r="B7" s="311"/>
      <c r="C7" s="311"/>
      <c r="D7" s="300" t="s">
        <v>5</v>
      </c>
      <c r="E7" s="300" t="s">
        <v>6</v>
      </c>
      <c r="F7" s="311"/>
      <c r="G7" s="300" t="s">
        <v>6</v>
      </c>
      <c r="H7" s="300" t="s">
        <v>84</v>
      </c>
    </row>
    <row r="8" spans="1:8" ht="28.5" customHeight="1" thickBot="1" x14ac:dyDescent="0.3">
      <c r="B8" s="311"/>
      <c r="C8" s="311"/>
      <c r="D8" s="334"/>
      <c r="E8" s="334"/>
      <c r="F8" s="311"/>
      <c r="G8" s="334"/>
      <c r="H8" s="334"/>
    </row>
    <row r="9" spans="1:8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08" t="s">
        <v>99</v>
      </c>
      <c r="G9" s="124">
        <v>44863</v>
      </c>
      <c r="H9" s="125">
        <f>G9+21</f>
        <v>44884</v>
      </c>
    </row>
    <row r="10" spans="1:8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85</v>
      </c>
      <c r="G10" s="112">
        <f>G9+14</f>
        <v>44877</v>
      </c>
      <c r="H10" s="113">
        <f>G10+21</f>
        <v>44898</v>
      </c>
    </row>
    <row r="11" spans="1:8" ht="30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D11+14</f>
        <v>44902</v>
      </c>
      <c r="F11" s="149" t="s">
        <v>170</v>
      </c>
      <c r="G11" s="151">
        <f>G10+35</f>
        <v>44912</v>
      </c>
      <c r="H11" s="234">
        <f>G11+21</f>
        <v>44933</v>
      </c>
    </row>
    <row r="12" spans="1:8" ht="30" customHeight="1" x14ac:dyDescent="0.25">
      <c r="B12" s="164" t="s">
        <v>101</v>
      </c>
      <c r="C12" s="164" t="s">
        <v>102</v>
      </c>
      <c r="D12" s="165">
        <v>44890</v>
      </c>
      <c r="E12" s="172">
        <f>D12+23</f>
        <v>44913</v>
      </c>
      <c r="F12" s="238" t="s">
        <v>86</v>
      </c>
      <c r="G12" s="239">
        <f>G11+7</f>
        <v>44919</v>
      </c>
      <c r="H12" s="172">
        <f>G12+21</f>
        <v>44940</v>
      </c>
    </row>
    <row r="13" spans="1:8" ht="30" customHeight="1" thickBot="1" x14ac:dyDescent="0.3">
      <c r="B13" s="18" t="s">
        <v>194</v>
      </c>
      <c r="C13" s="18" t="s">
        <v>195</v>
      </c>
      <c r="D13" s="19">
        <v>44903</v>
      </c>
      <c r="E13" s="13">
        <f>D13+19</f>
        <v>44922</v>
      </c>
      <c r="F13" s="11" t="s">
        <v>238</v>
      </c>
      <c r="G13" s="32">
        <v>44926</v>
      </c>
      <c r="H13" s="13">
        <f>G13+21</f>
        <v>44947</v>
      </c>
    </row>
    <row r="14" spans="1:8" ht="10.5" customHeight="1" x14ac:dyDescent="0.25">
      <c r="B14" s="14"/>
      <c r="C14" s="14"/>
      <c r="D14" s="15"/>
      <c r="E14" s="16"/>
      <c r="F14" s="17"/>
      <c r="G14" s="16"/>
    </row>
    <row r="15" spans="1:8" ht="15" customHeight="1" x14ac:dyDescent="0.25">
      <c r="B15" s="20"/>
      <c r="C15" s="20"/>
      <c r="D15" s="20"/>
      <c r="E15" s="20"/>
      <c r="F15" s="17"/>
      <c r="G15" s="16"/>
    </row>
    <row r="17" spans="2:21" ht="21" x14ac:dyDescent="0.25">
      <c r="B17" s="303" t="s">
        <v>199</v>
      </c>
      <c r="C17" s="303"/>
      <c r="D17" s="303"/>
      <c r="E17" s="303"/>
      <c r="F17" s="303"/>
      <c r="G17" s="303"/>
      <c r="H17" s="303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</sheetData>
  <mergeCells count="11">
    <mergeCell ref="B17:H17"/>
    <mergeCell ref="D7:D8"/>
    <mergeCell ref="E7:E8"/>
    <mergeCell ref="G7:G8"/>
    <mergeCell ref="A2:H2"/>
    <mergeCell ref="H7:H8"/>
    <mergeCell ref="F3:G3"/>
    <mergeCell ref="B5:D5"/>
    <mergeCell ref="B6:B8"/>
    <mergeCell ref="C6:C8"/>
    <mergeCell ref="F6:F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B1:N79"/>
  <sheetViews>
    <sheetView topLeftCell="A3" zoomScale="65" zoomScaleNormal="65" zoomScaleSheetLayoutView="70" workbookViewId="0">
      <selection activeCell="M3" sqref="M3"/>
    </sheetView>
  </sheetViews>
  <sheetFormatPr defaultColWidth="27.28515625" defaultRowHeight="12" x14ac:dyDescent="0.25"/>
  <cols>
    <col min="1" max="1" width="1.42578125" style="3" customWidth="1"/>
    <col min="2" max="2" width="16.85546875" style="3" customWidth="1"/>
    <col min="3" max="3" width="14.5703125" style="4" customWidth="1"/>
    <col min="4" max="4" width="14.42578125" style="3" customWidth="1"/>
    <col min="5" max="5" width="13.85546875" style="3" customWidth="1"/>
    <col min="6" max="6" width="45.7109375" style="3" customWidth="1"/>
    <col min="7" max="7" width="21.42578125" style="3" customWidth="1"/>
    <col min="8" max="8" width="23.28515625" style="3" customWidth="1"/>
    <col min="9" max="9" width="17.85546875" style="3" customWidth="1"/>
    <col min="10" max="10" width="16.140625" style="3" customWidth="1"/>
    <col min="11" max="11" width="15.5703125" style="3" customWidth="1"/>
    <col min="12" max="12" width="14" style="3" customWidth="1"/>
    <col min="13" max="254" width="9.140625" style="3" customWidth="1"/>
    <col min="255" max="255" width="1.42578125" style="3" customWidth="1"/>
    <col min="256" max="16384" width="27.28515625" style="3"/>
  </cols>
  <sheetData>
    <row r="1" spans="2:12" s="2" customFormat="1" ht="30" x14ac:dyDescent="0.25"/>
    <row r="2" spans="2:12" s="2" customFormat="1" ht="36.75" customHeight="1" x14ac:dyDescent="0.25">
      <c r="B2" s="279" t="s">
        <v>14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2:12" ht="36.75" customHeight="1" x14ac:dyDescent="0.25">
      <c r="F3" s="306"/>
      <c r="G3" s="306"/>
    </row>
    <row r="4" spans="2:12" ht="24" customHeight="1" thickBot="1" x14ac:dyDescent="0.3">
      <c r="F4" s="5"/>
    </row>
    <row r="5" spans="2:12" ht="38.25" customHeight="1" thickBot="1" x14ac:dyDescent="0.3">
      <c r="B5" s="191" t="s">
        <v>28</v>
      </c>
      <c r="C5" s="191"/>
      <c r="D5" s="191"/>
      <c r="E5" s="192"/>
      <c r="F5" s="6"/>
      <c r="G5" s="7"/>
      <c r="H5" s="7"/>
      <c r="K5" s="304" t="s">
        <v>106</v>
      </c>
      <c r="L5" s="305"/>
    </row>
    <row r="6" spans="2:12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8" t="s">
        <v>4</v>
      </c>
      <c r="H6" s="8" t="s">
        <v>18</v>
      </c>
      <c r="I6" s="8" t="s">
        <v>19</v>
      </c>
      <c r="J6" s="9" t="s">
        <v>20</v>
      </c>
      <c r="K6" s="9" t="s">
        <v>21</v>
      </c>
      <c r="L6" s="9" t="s">
        <v>22</v>
      </c>
    </row>
    <row r="7" spans="2:12" ht="12.75" customHeight="1" x14ac:dyDescent="0.25">
      <c r="B7" s="297"/>
      <c r="C7" s="309"/>
      <c r="D7" s="300" t="s">
        <v>5</v>
      </c>
      <c r="E7" s="300" t="s">
        <v>29</v>
      </c>
      <c r="F7" s="309"/>
      <c r="G7" s="300" t="s">
        <v>29</v>
      </c>
      <c r="H7" s="297" t="s">
        <v>189</v>
      </c>
      <c r="I7" s="297" t="s">
        <v>30</v>
      </c>
      <c r="J7" s="297" t="s">
        <v>187</v>
      </c>
      <c r="K7" s="297" t="s">
        <v>23</v>
      </c>
      <c r="L7" s="297" t="s">
        <v>24</v>
      </c>
    </row>
    <row r="8" spans="2:12" ht="28.5" customHeight="1" thickBot="1" x14ac:dyDescent="0.3">
      <c r="B8" s="297"/>
      <c r="C8" s="309"/>
      <c r="D8" s="297"/>
      <c r="E8" s="297"/>
      <c r="F8" s="309"/>
      <c r="G8" s="297"/>
      <c r="H8" s="299"/>
      <c r="I8" s="297"/>
      <c r="J8" s="297"/>
      <c r="K8" s="299"/>
      <c r="L8" s="299"/>
    </row>
    <row r="9" spans="2:12" s="99" customFormat="1" ht="30" hidden="1" customHeight="1" x14ac:dyDescent="0.25">
      <c r="B9" s="301" t="s">
        <v>10</v>
      </c>
      <c r="C9" s="301" t="s">
        <v>11</v>
      </c>
      <c r="D9" s="285">
        <v>44844</v>
      </c>
      <c r="E9" s="272">
        <f>D9+16</f>
        <v>44860</v>
      </c>
      <c r="F9" s="94" t="s">
        <v>92</v>
      </c>
      <c r="G9" s="95">
        <v>44863</v>
      </c>
      <c r="H9" s="96">
        <f>G9+4</f>
        <v>44867</v>
      </c>
      <c r="I9" s="96">
        <f>G9+5</f>
        <v>44868</v>
      </c>
      <c r="J9" s="96">
        <f>G9+6</f>
        <v>44869</v>
      </c>
      <c r="K9" s="96">
        <f>G9+7</f>
        <v>44870</v>
      </c>
      <c r="L9" s="96">
        <f>G9+8</f>
        <v>44871</v>
      </c>
    </row>
    <row r="10" spans="2:12" s="99" customFormat="1" ht="30" hidden="1" customHeight="1" thickBot="1" x14ac:dyDescent="0.3">
      <c r="B10" s="302"/>
      <c r="C10" s="302"/>
      <c r="D10" s="286"/>
      <c r="E10" s="273"/>
      <c r="F10" s="100" t="s">
        <v>112</v>
      </c>
      <c r="G10" s="101">
        <v>44868</v>
      </c>
      <c r="H10" s="90">
        <f>H9+5</f>
        <v>44872</v>
      </c>
      <c r="I10" s="90">
        <f>I9+5</f>
        <v>44873</v>
      </c>
      <c r="J10" s="90">
        <f>J9+5</f>
        <v>44874</v>
      </c>
      <c r="K10" s="90">
        <f>K9+5</f>
        <v>44875</v>
      </c>
      <c r="L10" s="90">
        <f>L9+5</f>
        <v>44876</v>
      </c>
    </row>
    <row r="11" spans="2:12" s="99" customFormat="1" ht="30" hidden="1" customHeight="1" x14ac:dyDescent="0.25">
      <c r="B11" s="280" t="s">
        <v>12</v>
      </c>
      <c r="C11" s="280" t="s">
        <v>13</v>
      </c>
      <c r="D11" s="287">
        <f>D9+19</f>
        <v>44863</v>
      </c>
      <c r="E11" s="274">
        <f>D11+12</f>
        <v>44875</v>
      </c>
      <c r="F11" s="84" t="s">
        <v>31</v>
      </c>
      <c r="G11" s="85">
        <f>G9+14</f>
        <v>44877</v>
      </c>
      <c r="H11" s="86">
        <f>G11+4</f>
        <v>44881</v>
      </c>
      <c r="I11" s="86">
        <f>G11+5</f>
        <v>44882</v>
      </c>
      <c r="J11" s="86">
        <f>G11+6</f>
        <v>44883</v>
      </c>
      <c r="K11" s="86">
        <f>G11+7</f>
        <v>44884</v>
      </c>
      <c r="L11" s="86">
        <f>G11+8</f>
        <v>44885</v>
      </c>
    </row>
    <row r="12" spans="2:12" s="99" customFormat="1" ht="30" hidden="1" customHeight="1" thickBot="1" x14ac:dyDescent="0.3">
      <c r="B12" s="280"/>
      <c r="C12" s="280"/>
      <c r="D12" s="287"/>
      <c r="E12" s="274"/>
      <c r="F12" s="87" t="s">
        <v>113</v>
      </c>
      <c r="G12" s="88">
        <f>G10+14</f>
        <v>44882</v>
      </c>
      <c r="H12" s="89">
        <f>H11+5</f>
        <v>44886</v>
      </c>
      <c r="I12" s="90">
        <f>I11+5</f>
        <v>44887</v>
      </c>
      <c r="J12" s="90">
        <f>J11+5</f>
        <v>44888</v>
      </c>
      <c r="K12" s="90">
        <f>K11+5</f>
        <v>44889</v>
      </c>
      <c r="L12" s="90">
        <f>L11+5</f>
        <v>44890</v>
      </c>
    </row>
    <row r="13" spans="2:12" ht="30" hidden="1" customHeight="1" x14ac:dyDescent="0.25">
      <c r="B13" s="281" t="s">
        <v>101</v>
      </c>
      <c r="C13" s="281" t="s">
        <v>102</v>
      </c>
      <c r="D13" s="288">
        <f>D11+25</f>
        <v>44888</v>
      </c>
      <c r="E13" s="275">
        <f>D13+15</f>
        <v>44903</v>
      </c>
      <c r="F13" s="134" t="s">
        <v>188</v>
      </c>
      <c r="G13" s="135">
        <f>G11+28</f>
        <v>44905</v>
      </c>
      <c r="H13" s="136">
        <f t="shared" ref="H13:H25" si="0">G13+4</f>
        <v>44909</v>
      </c>
      <c r="I13" s="136">
        <f t="shared" ref="I13:I25" si="1">G13+5</f>
        <v>44910</v>
      </c>
      <c r="J13" s="136">
        <f t="shared" ref="J13:J25" si="2">G13+6</f>
        <v>44911</v>
      </c>
      <c r="K13" s="136">
        <f t="shared" ref="K13:K25" si="3">G13+7</f>
        <v>44912</v>
      </c>
      <c r="L13" s="136">
        <f>G13+8</f>
        <v>44913</v>
      </c>
    </row>
    <row r="14" spans="2:12" ht="30" hidden="1" customHeight="1" thickBot="1" x14ac:dyDescent="0.3">
      <c r="B14" s="282"/>
      <c r="C14" s="282"/>
      <c r="D14" s="289"/>
      <c r="E14" s="276"/>
      <c r="F14" s="137" t="s">
        <v>186</v>
      </c>
      <c r="G14" s="138">
        <f>G12+28</f>
        <v>44910</v>
      </c>
      <c r="H14" s="139">
        <f t="shared" si="0"/>
        <v>44914</v>
      </c>
      <c r="I14" s="139">
        <f t="shared" si="1"/>
        <v>44915</v>
      </c>
      <c r="J14" s="139">
        <f t="shared" si="2"/>
        <v>44916</v>
      </c>
      <c r="K14" s="139">
        <f t="shared" si="3"/>
        <v>44917</v>
      </c>
      <c r="L14" s="139">
        <f>G14+7</f>
        <v>44917</v>
      </c>
    </row>
    <row r="15" spans="2:12" ht="30" customHeight="1" x14ac:dyDescent="0.25">
      <c r="B15" s="283" t="s">
        <v>101</v>
      </c>
      <c r="C15" s="283" t="s">
        <v>102</v>
      </c>
      <c r="D15" s="290">
        <v>44890</v>
      </c>
      <c r="E15" s="277">
        <f>D15+22</f>
        <v>44912</v>
      </c>
      <c r="F15" s="65" t="s">
        <v>213</v>
      </c>
      <c r="G15" s="68">
        <v>44917</v>
      </c>
      <c r="H15" s="67">
        <f t="shared" si="0"/>
        <v>44921</v>
      </c>
      <c r="I15" s="67">
        <f t="shared" si="1"/>
        <v>44922</v>
      </c>
      <c r="J15" s="67">
        <f t="shared" si="2"/>
        <v>44923</v>
      </c>
      <c r="K15" s="67">
        <f t="shared" si="3"/>
        <v>44924</v>
      </c>
      <c r="L15" s="67">
        <f>G15+8</f>
        <v>44925</v>
      </c>
    </row>
    <row r="16" spans="2:12" ht="30" customHeight="1" thickBot="1" x14ac:dyDescent="0.3">
      <c r="B16" s="284" t="s">
        <v>101</v>
      </c>
      <c r="C16" s="284" t="s">
        <v>102</v>
      </c>
      <c r="D16" s="291"/>
      <c r="E16" s="278"/>
      <c r="F16" s="11" t="s">
        <v>196</v>
      </c>
      <c r="G16" s="32">
        <v>44919</v>
      </c>
      <c r="H16" s="13">
        <f t="shared" si="0"/>
        <v>44923</v>
      </c>
      <c r="I16" s="13">
        <f t="shared" si="1"/>
        <v>44924</v>
      </c>
      <c r="J16" s="13">
        <f t="shared" si="2"/>
        <v>44925</v>
      </c>
      <c r="K16" s="13">
        <f t="shared" si="3"/>
        <v>44926</v>
      </c>
      <c r="L16" s="13">
        <f>G16+8</f>
        <v>44927</v>
      </c>
    </row>
    <row r="17" spans="2:12" ht="30" customHeight="1" thickBot="1" x14ac:dyDescent="0.3">
      <c r="B17" s="193"/>
      <c r="C17" s="193"/>
      <c r="D17" s="194"/>
      <c r="E17" s="195"/>
      <c r="F17" s="196"/>
      <c r="G17" s="196"/>
      <c r="H17" s="195"/>
      <c r="I17" s="195"/>
      <c r="J17" s="195"/>
      <c r="K17" s="195"/>
      <c r="L17" s="195"/>
    </row>
    <row r="18" spans="2:12" s="37" customFormat="1" ht="30" customHeight="1" thickBot="1" x14ac:dyDescent="0.3">
      <c r="B18" s="191" t="s">
        <v>28</v>
      </c>
      <c r="C18" s="191"/>
      <c r="D18" s="191"/>
      <c r="E18" s="192"/>
      <c r="F18" s="198"/>
      <c r="G18" s="198"/>
      <c r="H18" s="197"/>
      <c r="I18" s="197"/>
      <c r="J18" s="197"/>
      <c r="K18" s="304" t="s">
        <v>106</v>
      </c>
      <c r="L18" s="305"/>
    </row>
    <row r="19" spans="2:12" ht="30" customHeight="1" thickBot="1" x14ac:dyDescent="0.3">
      <c r="B19" s="311" t="s">
        <v>0</v>
      </c>
      <c r="C19" s="309" t="s">
        <v>1</v>
      </c>
      <c r="D19" s="9" t="s">
        <v>4</v>
      </c>
      <c r="E19" s="9" t="s">
        <v>16</v>
      </c>
      <c r="F19" s="309" t="s">
        <v>17</v>
      </c>
      <c r="G19" s="9" t="s">
        <v>4</v>
      </c>
      <c r="H19" s="9" t="s">
        <v>18</v>
      </c>
      <c r="I19" s="9" t="s">
        <v>19</v>
      </c>
      <c r="J19" s="9" t="s">
        <v>20</v>
      </c>
      <c r="K19" s="9" t="s">
        <v>21</v>
      </c>
      <c r="L19" s="9" t="s">
        <v>22</v>
      </c>
    </row>
    <row r="20" spans="2:12" ht="30" customHeight="1" x14ac:dyDescent="0.25">
      <c r="B20" s="297"/>
      <c r="C20" s="309"/>
      <c r="D20" s="300" t="s">
        <v>5</v>
      </c>
      <c r="E20" s="300" t="s">
        <v>6</v>
      </c>
      <c r="F20" s="309"/>
      <c r="G20" s="300" t="s">
        <v>6</v>
      </c>
      <c r="H20" s="297" t="s">
        <v>189</v>
      </c>
      <c r="I20" s="297" t="s">
        <v>30</v>
      </c>
      <c r="J20" s="297" t="s">
        <v>187</v>
      </c>
      <c r="K20" s="297" t="s">
        <v>23</v>
      </c>
      <c r="L20" s="297" t="s">
        <v>24</v>
      </c>
    </row>
    <row r="21" spans="2:12" ht="30" customHeight="1" thickBot="1" x14ac:dyDescent="0.3">
      <c r="B21" s="297"/>
      <c r="C21" s="309"/>
      <c r="D21" s="297"/>
      <c r="E21" s="297"/>
      <c r="F21" s="309"/>
      <c r="G21" s="297"/>
      <c r="H21" s="299"/>
      <c r="I21" s="297"/>
      <c r="J21" s="297"/>
      <c r="K21" s="299"/>
      <c r="L21" s="299"/>
    </row>
    <row r="22" spans="2:12" ht="30" customHeight="1" x14ac:dyDescent="0.25">
      <c r="B22" s="283" t="s">
        <v>101</v>
      </c>
      <c r="C22" s="283" t="s">
        <v>102</v>
      </c>
      <c r="D22" s="290">
        <v>44890</v>
      </c>
      <c r="E22" s="277">
        <f>D22+23</f>
        <v>44913</v>
      </c>
      <c r="F22" s="65" t="s">
        <v>213</v>
      </c>
      <c r="G22" s="68">
        <v>44917</v>
      </c>
      <c r="H22" s="67">
        <f>G22+4</f>
        <v>44921</v>
      </c>
      <c r="I22" s="67">
        <f>G22+5</f>
        <v>44922</v>
      </c>
      <c r="J22" s="67">
        <f>G22+6</f>
        <v>44923</v>
      </c>
      <c r="K22" s="67">
        <f>G22+7</f>
        <v>44924</v>
      </c>
      <c r="L22" s="67">
        <f>G22+8</f>
        <v>44925</v>
      </c>
    </row>
    <row r="23" spans="2:12" ht="30" customHeight="1" thickBot="1" x14ac:dyDescent="0.3">
      <c r="B23" s="284" t="s">
        <v>101</v>
      </c>
      <c r="C23" s="284" t="s">
        <v>102</v>
      </c>
      <c r="D23" s="291"/>
      <c r="E23" s="278"/>
      <c r="F23" s="11" t="s">
        <v>196</v>
      </c>
      <c r="G23" s="32">
        <v>44919</v>
      </c>
      <c r="H23" s="13">
        <f>G23+4</f>
        <v>44923</v>
      </c>
      <c r="I23" s="13">
        <f>G23+5</f>
        <v>44924</v>
      </c>
      <c r="J23" s="13">
        <f>G23+6</f>
        <v>44925</v>
      </c>
      <c r="K23" s="13">
        <f>G23+7</f>
        <v>44926</v>
      </c>
      <c r="L23" s="13">
        <f>G23+8</f>
        <v>44927</v>
      </c>
    </row>
    <row r="24" spans="2:12" ht="30" customHeight="1" x14ac:dyDescent="0.25">
      <c r="B24" s="283" t="s">
        <v>194</v>
      </c>
      <c r="C24" s="283" t="s">
        <v>195</v>
      </c>
      <c r="D24" s="290">
        <v>44903</v>
      </c>
      <c r="E24" s="277">
        <f>D24+19</f>
        <v>44922</v>
      </c>
      <c r="F24" s="65" t="s">
        <v>214</v>
      </c>
      <c r="G24" s="68">
        <v>44924</v>
      </c>
      <c r="H24" s="67">
        <f t="shared" si="0"/>
        <v>44928</v>
      </c>
      <c r="I24" s="67">
        <f t="shared" si="1"/>
        <v>44929</v>
      </c>
      <c r="J24" s="67">
        <f t="shared" si="2"/>
        <v>44930</v>
      </c>
      <c r="K24" s="67">
        <f t="shared" si="3"/>
        <v>44931</v>
      </c>
      <c r="L24" s="67">
        <f>G24+8</f>
        <v>44932</v>
      </c>
    </row>
    <row r="25" spans="2:12" ht="30" customHeight="1" thickBot="1" x14ac:dyDescent="0.3">
      <c r="B25" s="284" t="s">
        <v>194</v>
      </c>
      <c r="C25" s="284" t="s">
        <v>195</v>
      </c>
      <c r="D25" s="291"/>
      <c r="E25" s="278"/>
      <c r="F25" s="11" t="s">
        <v>215</v>
      </c>
      <c r="G25" s="32">
        <v>44926</v>
      </c>
      <c r="H25" s="13">
        <f t="shared" si="0"/>
        <v>44930</v>
      </c>
      <c r="I25" s="13">
        <f t="shared" si="1"/>
        <v>44931</v>
      </c>
      <c r="J25" s="13">
        <f t="shared" si="2"/>
        <v>44932</v>
      </c>
      <c r="K25" s="13">
        <f t="shared" si="3"/>
        <v>44933</v>
      </c>
      <c r="L25" s="13">
        <f>G25+8</f>
        <v>44934</v>
      </c>
    </row>
    <row r="26" spans="2:12" ht="10.5" customHeight="1" x14ac:dyDescent="0.25">
      <c r="B26" s="14"/>
      <c r="C26" s="14"/>
      <c r="D26" s="15"/>
      <c r="E26" s="16"/>
      <c r="F26" s="17"/>
      <c r="G26" s="16"/>
      <c r="H26" s="16"/>
      <c r="I26" s="16"/>
    </row>
    <row r="27" spans="2:12" ht="10.5" customHeight="1" x14ac:dyDescent="0.25">
      <c r="B27" s="14"/>
      <c r="C27" s="14"/>
      <c r="D27" s="15"/>
      <c r="E27" s="16"/>
      <c r="F27" s="17"/>
      <c r="G27" s="16"/>
      <c r="H27" s="16"/>
      <c r="I27" s="16"/>
    </row>
    <row r="28" spans="2:12" ht="10.5" customHeight="1" x14ac:dyDescent="0.25">
      <c r="B28" s="14"/>
      <c r="C28" s="14"/>
      <c r="D28" s="15"/>
      <c r="E28" s="16"/>
      <c r="F28" s="17"/>
      <c r="G28" s="16"/>
      <c r="H28" s="16"/>
      <c r="I28" s="16"/>
    </row>
    <row r="29" spans="2:12" ht="10.5" customHeight="1" x14ac:dyDescent="0.25">
      <c r="B29" s="14"/>
      <c r="C29" s="14"/>
      <c r="D29" s="15"/>
      <c r="E29" s="16"/>
      <c r="F29" s="17"/>
      <c r="G29" s="16"/>
      <c r="H29" s="16"/>
      <c r="I29" s="16"/>
    </row>
    <row r="30" spans="2:12" ht="10.5" customHeight="1" thickBot="1" x14ac:dyDescent="0.3">
      <c r="B30" s="14"/>
      <c r="C30" s="14"/>
      <c r="D30" s="15"/>
      <c r="E30" s="16"/>
      <c r="F30" s="17"/>
      <c r="G30" s="16"/>
      <c r="H30" s="16"/>
      <c r="I30" s="16"/>
    </row>
    <row r="31" spans="2:12" ht="27.95" customHeight="1" thickBot="1" x14ac:dyDescent="0.3">
      <c r="B31" s="310" t="s">
        <v>103</v>
      </c>
      <c r="C31" s="310"/>
      <c r="D31" s="310"/>
      <c r="E31" s="6"/>
      <c r="F31" s="6"/>
      <c r="G31" s="7"/>
      <c r="H31" s="62" t="s">
        <v>104</v>
      </c>
      <c r="I31" s="64"/>
    </row>
    <row r="32" spans="2:12" ht="28.5" customHeight="1" x14ac:dyDescent="0.25">
      <c r="B32" s="292" t="s">
        <v>0</v>
      </c>
      <c r="C32" s="292" t="s">
        <v>1</v>
      </c>
      <c r="D32" s="66" t="s">
        <v>4</v>
      </c>
      <c r="E32" s="66" t="s">
        <v>16</v>
      </c>
      <c r="F32" s="292" t="s">
        <v>17</v>
      </c>
      <c r="G32" s="66" t="s">
        <v>4</v>
      </c>
      <c r="H32" s="296" t="s">
        <v>119</v>
      </c>
      <c r="I32" s="63"/>
    </row>
    <row r="33" spans="2:9" ht="10.5" customHeight="1" x14ac:dyDescent="0.25">
      <c r="B33" s="293"/>
      <c r="C33" s="293"/>
      <c r="D33" s="293" t="s">
        <v>5</v>
      </c>
      <c r="E33" s="293" t="s">
        <v>29</v>
      </c>
      <c r="F33" s="293"/>
      <c r="G33" s="293" t="s">
        <v>29</v>
      </c>
      <c r="H33" s="297"/>
      <c r="I33" s="294"/>
    </row>
    <row r="34" spans="2:9" ht="15.6" customHeight="1" x14ac:dyDescent="0.25">
      <c r="B34" s="293"/>
      <c r="C34" s="293"/>
      <c r="D34" s="293"/>
      <c r="E34" s="293"/>
      <c r="F34" s="293"/>
      <c r="G34" s="293"/>
      <c r="H34" s="298"/>
      <c r="I34" s="294"/>
    </row>
    <row r="35" spans="2:9" ht="30" hidden="1" customHeight="1" x14ac:dyDescent="0.25">
      <c r="B35" s="91" t="s">
        <v>10</v>
      </c>
      <c r="C35" s="91" t="s">
        <v>11</v>
      </c>
      <c r="D35" s="92">
        <v>44844</v>
      </c>
      <c r="E35" s="93">
        <f>D35+16</f>
        <v>44860</v>
      </c>
      <c r="F35" s="97" t="s">
        <v>109</v>
      </c>
      <c r="G35" s="98">
        <v>44868</v>
      </c>
      <c r="H35" s="93">
        <f>G35+6</f>
        <v>44874</v>
      </c>
      <c r="I35" s="16"/>
    </row>
    <row r="36" spans="2:9" ht="30" hidden="1" customHeight="1" x14ac:dyDescent="0.25">
      <c r="B36" s="91" t="s">
        <v>12</v>
      </c>
      <c r="C36" s="91" t="s">
        <v>13</v>
      </c>
      <c r="D36" s="92">
        <f>D35+19</f>
        <v>44863</v>
      </c>
      <c r="E36" s="93">
        <f>D36+12</f>
        <v>44875</v>
      </c>
      <c r="F36" s="97" t="s">
        <v>110</v>
      </c>
      <c r="G36" s="98">
        <f>G35+14</f>
        <v>44882</v>
      </c>
      <c r="H36" s="93">
        <f>G36+6</f>
        <v>44888</v>
      </c>
      <c r="I36" s="16"/>
    </row>
    <row r="37" spans="2:9" ht="30" hidden="1" customHeight="1" x14ac:dyDescent="0.25">
      <c r="B37" s="140" t="s">
        <v>101</v>
      </c>
      <c r="C37" s="140" t="s">
        <v>102</v>
      </c>
      <c r="D37" s="141">
        <f>D36+25</f>
        <v>44888</v>
      </c>
      <c r="E37" s="142">
        <f>D37+15</f>
        <v>44903</v>
      </c>
      <c r="F37" s="143" t="s">
        <v>115</v>
      </c>
      <c r="G37" s="144">
        <f>G36+28</f>
        <v>44910</v>
      </c>
      <c r="H37" s="142">
        <f>G37+6</f>
        <v>44916</v>
      </c>
      <c r="I37" s="16"/>
    </row>
    <row r="38" spans="2:9" ht="30" customHeight="1" thickBot="1" x14ac:dyDescent="0.3">
      <c r="B38" s="155" t="s">
        <v>101</v>
      </c>
      <c r="C38" s="155" t="s">
        <v>102</v>
      </c>
      <c r="D38" s="156">
        <v>44890</v>
      </c>
      <c r="E38" s="157">
        <f>D38+22</f>
        <v>44912</v>
      </c>
      <c r="F38" s="47" t="s">
        <v>216</v>
      </c>
      <c r="G38" s="48">
        <v>44917</v>
      </c>
      <c r="H38" s="157">
        <f>G38+6</f>
        <v>44923</v>
      </c>
      <c r="I38" s="16"/>
    </row>
    <row r="39" spans="2:9" ht="30" customHeight="1" x14ac:dyDescent="0.25">
      <c r="B39" s="193"/>
      <c r="C39" s="193"/>
      <c r="D39" s="194"/>
      <c r="E39" s="195"/>
      <c r="F39" s="196"/>
      <c r="G39" s="196"/>
      <c r="H39" s="195"/>
      <c r="I39" s="16"/>
    </row>
    <row r="40" spans="2:9" ht="30" customHeight="1" thickBot="1" x14ac:dyDescent="0.3">
      <c r="B40" s="312" t="s">
        <v>103</v>
      </c>
      <c r="C40" s="312"/>
      <c r="D40" s="312"/>
      <c r="E40" s="33"/>
      <c r="F40" s="33"/>
      <c r="G40" s="201"/>
      <c r="H40" s="202" t="s">
        <v>104</v>
      </c>
      <c r="I40" s="16"/>
    </row>
    <row r="41" spans="2:9" ht="30" customHeight="1" x14ac:dyDescent="0.25">
      <c r="B41" s="292" t="s">
        <v>0</v>
      </c>
      <c r="C41" s="292" t="s">
        <v>1</v>
      </c>
      <c r="D41" s="66" t="s">
        <v>4</v>
      </c>
      <c r="E41" s="66" t="s">
        <v>16</v>
      </c>
      <c r="F41" s="292" t="s">
        <v>17</v>
      </c>
      <c r="G41" s="66" t="s">
        <v>4</v>
      </c>
      <c r="H41" s="296" t="s">
        <v>119</v>
      </c>
      <c r="I41" s="16"/>
    </row>
    <row r="42" spans="2:9" ht="30" customHeight="1" x14ac:dyDescent="0.25">
      <c r="B42" s="293"/>
      <c r="C42" s="293"/>
      <c r="D42" s="293" t="s">
        <v>5</v>
      </c>
      <c r="E42" s="293" t="s">
        <v>6</v>
      </c>
      <c r="F42" s="293"/>
      <c r="G42" s="293" t="s">
        <v>6</v>
      </c>
      <c r="H42" s="297"/>
      <c r="I42" s="16"/>
    </row>
    <row r="43" spans="2:9" ht="30" customHeight="1" x14ac:dyDescent="0.25">
      <c r="B43" s="293"/>
      <c r="C43" s="293"/>
      <c r="D43" s="293"/>
      <c r="E43" s="293"/>
      <c r="F43" s="293"/>
      <c r="G43" s="293"/>
      <c r="H43" s="298"/>
      <c r="I43" s="16"/>
    </row>
    <row r="44" spans="2:9" ht="30" customHeight="1" thickBot="1" x14ac:dyDescent="0.3">
      <c r="B44" s="18" t="s">
        <v>194</v>
      </c>
      <c r="C44" s="18" t="s">
        <v>195</v>
      </c>
      <c r="D44" s="19">
        <v>44903</v>
      </c>
      <c r="E44" s="13">
        <f>D44+19</f>
        <v>44922</v>
      </c>
      <c r="F44" s="11" t="s">
        <v>111</v>
      </c>
      <c r="G44" s="32">
        <v>44924</v>
      </c>
      <c r="H44" s="13">
        <f>G44+6</f>
        <v>44930</v>
      </c>
      <c r="I44" s="16"/>
    </row>
    <row r="45" spans="2:9" ht="12.6" customHeight="1" x14ac:dyDescent="0.25">
      <c r="B45" s="20"/>
      <c r="C45" s="20"/>
      <c r="D45" s="20"/>
      <c r="E45" s="20"/>
      <c r="F45" s="20"/>
      <c r="G45" s="16"/>
      <c r="H45" s="16"/>
      <c r="I45" s="16"/>
    </row>
    <row r="46" spans="2:9" ht="12.6" customHeight="1" x14ac:dyDescent="0.25">
      <c r="B46" s="20"/>
      <c r="C46" s="20"/>
      <c r="D46" s="20"/>
      <c r="E46" s="20"/>
      <c r="F46" s="20"/>
      <c r="G46" s="16"/>
      <c r="H46" s="16"/>
      <c r="I46" s="16"/>
    </row>
    <row r="47" spans="2:9" ht="12.6" customHeight="1" thickBot="1" x14ac:dyDescent="0.3">
      <c r="B47" s="20"/>
      <c r="C47" s="20"/>
      <c r="D47" s="20"/>
      <c r="E47" s="20"/>
      <c r="F47" s="20"/>
      <c r="G47" s="16"/>
      <c r="H47" s="16"/>
      <c r="I47" s="16"/>
    </row>
    <row r="48" spans="2:9" ht="30" customHeight="1" thickBot="1" x14ac:dyDescent="0.3">
      <c r="B48" s="295" t="s">
        <v>217</v>
      </c>
      <c r="C48" s="295"/>
      <c r="D48" s="295"/>
      <c r="E48" s="6"/>
      <c r="F48" s="6"/>
      <c r="G48" s="7"/>
      <c r="H48" s="62" t="s">
        <v>105</v>
      </c>
      <c r="I48" s="16"/>
    </row>
    <row r="49" spans="2:9" ht="21.6" customHeight="1" x14ac:dyDescent="0.25">
      <c r="B49" s="292" t="s">
        <v>0</v>
      </c>
      <c r="C49" s="292" t="s">
        <v>1</v>
      </c>
      <c r="D49" s="66" t="s">
        <v>4</v>
      </c>
      <c r="E49" s="66" t="s">
        <v>16</v>
      </c>
      <c r="F49" s="292" t="s">
        <v>17</v>
      </c>
      <c r="G49" s="66" t="s">
        <v>4</v>
      </c>
      <c r="H49" s="307" t="s">
        <v>118</v>
      </c>
      <c r="I49" s="16"/>
    </row>
    <row r="50" spans="2:9" ht="20.100000000000001" customHeight="1" x14ac:dyDescent="0.25">
      <c r="B50" s="293"/>
      <c r="C50" s="293"/>
      <c r="D50" s="293" t="s">
        <v>5</v>
      </c>
      <c r="E50" s="293" t="s">
        <v>29</v>
      </c>
      <c r="F50" s="293"/>
      <c r="G50" s="293" t="s">
        <v>29</v>
      </c>
      <c r="H50" s="293"/>
      <c r="I50" s="16"/>
    </row>
    <row r="51" spans="2:9" ht="20.100000000000001" customHeight="1" x14ac:dyDescent="0.25">
      <c r="B51" s="293"/>
      <c r="C51" s="293"/>
      <c r="D51" s="293"/>
      <c r="E51" s="293"/>
      <c r="F51" s="293"/>
      <c r="G51" s="293"/>
      <c r="H51" s="293"/>
      <c r="I51" s="16"/>
    </row>
    <row r="52" spans="2:9" ht="30" hidden="1" customHeight="1" x14ac:dyDescent="0.25">
      <c r="B52" s="91" t="s">
        <v>10</v>
      </c>
      <c r="C52" s="91" t="s">
        <v>11</v>
      </c>
      <c r="D52" s="92">
        <v>44844</v>
      </c>
      <c r="E52" s="93">
        <f>D52+16</f>
        <v>44860</v>
      </c>
      <c r="F52" s="97" t="s">
        <v>107</v>
      </c>
      <c r="G52" s="98">
        <v>44863</v>
      </c>
      <c r="H52" s="93">
        <f>G52+6</f>
        <v>44869</v>
      </c>
      <c r="I52" s="16"/>
    </row>
    <row r="53" spans="2:9" ht="30" hidden="1" customHeight="1" x14ac:dyDescent="0.25">
      <c r="B53" s="91" t="s">
        <v>12</v>
      </c>
      <c r="C53" s="91" t="s">
        <v>13</v>
      </c>
      <c r="D53" s="92">
        <f>D52+19</f>
        <v>44863</v>
      </c>
      <c r="E53" s="93">
        <f>D53+12</f>
        <v>44875</v>
      </c>
      <c r="F53" s="97" t="s">
        <v>108</v>
      </c>
      <c r="G53" s="98">
        <f>G52+19</f>
        <v>44882</v>
      </c>
      <c r="H53" s="93">
        <f>G53+7</f>
        <v>44889</v>
      </c>
      <c r="I53" s="16"/>
    </row>
    <row r="54" spans="2:9" ht="30" hidden="1" customHeight="1" x14ac:dyDescent="0.25">
      <c r="B54" s="140" t="s">
        <v>101</v>
      </c>
      <c r="C54" s="140" t="s">
        <v>102</v>
      </c>
      <c r="D54" s="141">
        <f>D53+25</f>
        <v>44888</v>
      </c>
      <c r="E54" s="142">
        <f>D54+15</f>
        <v>44903</v>
      </c>
      <c r="F54" s="143" t="s">
        <v>114</v>
      </c>
      <c r="G54" s="144">
        <f>G53+28</f>
        <v>44910</v>
      </c>
      <c r="H54" s="142">
        <f>G54+7</f>
        <v>44917</v>
      </c>
      <c r="I54" s="16"/>
    </row>
    <row r="55" spans="2:9" ht="30" customHeight="1" thickBot="1" x14ac:dyDescent="0.3">
      <c r="B55" s="155" t="s">
        <v>101</v>
      </c>
      <c r="C55" s="155" t="s">
        <v>102</v>
      </c>
      <c r="D55" s="156">
        <v>44890</v>
      </c>
      <c r="E55" s="157">
        <f>D55+22</f>
        <v>44912</v>
      </c>
      <c r="F55" s="47" t="s">
        <v>186</v>
      </c>
      <c r="G55" s="48">
        <v>44917</v>
      </c>
      <c r="H55" s="157">
        <f>G55+7</f>
        <v>44924</v>
      </c>
      <c r="I55" s="16"/>
    </row>
    <row r="56" spans="2:9" ht="30" customHeight="1" x14ac:dyDescent="0.25">
      <c r="B56" s="193"/>
      <c r="C56" s="193"/>
      <c r="D56" s="194"/>
      <c r="E56" s="195"/>
      <c r="F56" s="196"/>
      <c r="G56" s="196"/>
      <c r="H56" s="195"/>
      <c r="I56" s="16"/>
    </row>
    <row r="57" spans="2:9" ht="30" customHeight="1" thickBot="1" x14ac:dyDescent="0.3">
      <c r="B57" s="295" t="s">
        <v>217</v>
      </c>
      <c r="C57" s="295"/>
      <c r="D57" s="295"/>
      <c r="E57" s="6"/>
      <c r="F57" s="6"/>
      <c r="G57" s="7"/>
      <c r="H57" s="200" t="s">
        <v>105</v>
      </c>
      <c r="I57" s="16"/>
    </row>
    <row r="58" spans="2:9" ht="30" customHeight="1" x14ac:dyDescent="0.25">
      <c r="B58" s="292" t="s">
        <v>0</v>
      </c>
      <c r="C58" s="292" t="s">
        <v>1</v>
      </c>
      <c r="D58" s="66" t="s">
        <v>4</v>
      </c>
      <c r="E58" s="66" t="s">
        <v>16</v>
      </c>
      <c r="F58" s="292" t="s">
        <v>17</v>
      </c>
      <c r="G58" s="66" t="s">
        <v>4</v>
      </c>
      <c r="H58" s="307" t="s">
        <v>118</v>
      </c>
      <c r="I58" s="16"/>
    </row>
    <row r="59" spans="2:9" ht="30" customHeight="1" x14ac:dyDescent="0.25">
      <c r="B59" s="293"/>
      <c r="C59" s="293"/>
      <c r="D59" s="293" t="s">
        <v>5</v>
      </c>
      <c r="E59" s="293" t="s">
        <v>6</v>
      </c>
      <c r="F59" s="293"/>
      <c r="G59" s="293" t="s">
        <v>6</v>
      </c>
      <c r="H59" s="293"/>
      <c r="I59" s="16"/>
    </row>
    <row r="60" spans="2:9" ht="30" customHeight="1" thickBot="1" x14ac:dyDescent="0.3">
      <c r="B60" s="293"/>
      <c r="C60" s="293"/>
      <c r="D60" s="293"/>
      <c r="E60" s="293"/>
      <c r="F60" s="313"/>
      <c r="G60" s="313"/>
      <c r="H60" s="313"/>
      <c r="I60" s="16"/>
    </row>
    <row r="61" spans="2:9" ht="30" customHeight="1" thickBot="1" x14ac:dyDescent="0.3">
      <c r="B61" s="18" t="s">
        <v>194</v>
      </c>
      <c r="C61" s="18" t="s">
        <v>195</v>
      </c>
      <c r="D61" s="19">
        <v>44903</v>
      </c>
      <c r="E61" s="13">
        <f>D61+19</f>
        <v>44922</v>
      </c>
      <c r="F61" s="203" t="s">
        <v>218</v>
      </c>
      <c r="G61" s="204">
        <v>44924</v>
      </c>
      <c r="H61" s="205">
        <f>G61+7</f>
        <v>44931</v>
      </c>
      <c r="I61" s="16"/>
    </row>
    <row r="62" spans="2:9" ht="12.6" customHeight="1" x14ac:dyDescent="0.25">
      <c r="B62" s="20"/>
      <c r="C62" s="20"/>
      <c r="D62" s="20"/>
      <c r="E62" s="20"/>
      <c r="F62" s="20"/>
      <c r="G62" s="16"/>
      <c r="H62" s="16"/>
      <c r="I62" s="16"/>
    </row>
    <row r="63" spans="2:9" ht="9" customHeight="1" x14ac:dyDescent="0.25">
      <c r="B63" s="20"/>
      <c r="C63" s="20"/>
      <c r="D63" s="20"/>
      <c r="E63" s="20"/>
      <c r="F63" s="20"/>
      <c r="G63" s="16"/>
      <c r="H63" s="16"/>
      <c r="I63" s="16"/>
    </row>
    <row r="64" spans="2:9" ht="9" customHeight="1" x14ac:dyDescent="0.25">
      <c r="B64" s="20"/>
      <c r="C64" s="20"/>
      <c r="D64" s="20"/>
      <c r="E64" s="20"/>
      <c r="F64" s="20"/>
      <c r="G64" s="16"/>
      <c r="H64" s="16"/>
      <c r="I64" s="16"/>
    </row>
    <row r="65" spans="2:14" ht="22.5" customHeight="1" x14ac:dyDescent="0.25">
      <c r="B65" s="303" t="s">
        <v>199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169"/>
      <c r="N65" s="169"/>
    </row>
    <row r="66" spans="2:14" ht="15.75" customHeight="1" x14ac:dyDescent="0.25">
      <c r="B66" s="20"/>
      <c r="C66" s="20"/>
      <c r="D66" s="20"/>
      <c r="E66" s="20"/>
      <c r="F66" s="17"/>
      <c r="G66" s="16"/>
      <c r="H66" s="16"/>
      <c r="I66" s="16"/>
    </row>
    <row r="67" spans="2:14" ht="15.75" customHeight="1" x14ac:dyDescent="0.25">
      <c r="B67" s="20"/>
      <c r="C67" s="20"/>
      <c r="D67" s="20"/>
      <c r="E67" s="20"/>
      <c r="F67" s="17"/>
      <c r="G67" s="16"/>
      <c r="H67" s="16"/>
      <c r="I67" s="16"/>
    </row>
    <row r="68" spans="2:14" s="7" customFormat="1" ht="21" customHeight="1" x14ac:dyDescent="0.25">
      <c r="G68" s="22"/>
      <c r="H68" s="21"/>
      <c r="I68" s="22"/>
    </row>
    <row r="69" spans="2:14" s="7" customFormat="1" ht="21" customHeight="1" x14ac:dyDescent="0.25">
      <c r="G69" s="22"/>
      <c r="H69" s="21"/>
      <c r="I69" s="22"/>
    </row>
    <row r="70" spans="2:14" s="7" customFormat="1" ht="21" customHeight="1" x14ac:dyDescent="0.25">
      <c r="G70" s="22"/>
      <c r="H70" s="21"/>
      <c r="I70" s="22"/>
    </row>
    <row r="71" spans="2:14" s="7" customFormat="1" ht="21" customHeight="1" x14ac:dyDescent="0.25">
      <c r="G71" s="22"/>
      <c r="H71" s="21"/>
      <c r="I71" s="22"/>
    </row>
    <row r="72" spans="2:14" s="7" customFormat="1" ht="21" customHeight="1" x14ac:dyDescent="0.25">
      <c r="B72" s="3"/>
      <c r="D72" s="23"/>
      <c r="G72" s="22"/>
      <c r="H72" s="21"/>
      <c r="I72" s="22"/>
    </row>
    <row r="73" spans="2:14" ht="21" customHeight="1" x14ac:dyDescent="0.25">
      <c r="C73" s="7"/>
      <c r="D73" s="24"/>
      <c r="E73" s="7"/>
      <c r="G73" s="22"/>
      <c r="H73" s="21"/>
      <c r="I73" s="22"/>
    </row>
    <row r="74" spans="2:14" ht="21" customHeight="1" x14ac:dyDescent="0.25">
      <c r="C74" s="7"/>
      <c r="D74" s="25"/>
      <c r="E74" s="7"/>
      <c r="G74" s="22"/>
      <c r="H74" s="21"/>
      <c r="I74" s="22"/>
    </row>
    <row r="75" spans="2:14" ht="21" customHeight="1" x14ac:dyDescent="0.25">
      <c r="C75" s="7"/>
      <c r="D75" s="25"/>
      <c r="E75" s="7"/>
      <c r="G75" s="22"/>
      <c r="H75" s="21"/>
      <c r="I75" s="25"/>
    </row>
    <row r="76" spans="2:14" ht="21" customHeight="1" x14ac:dyDescent="0.25">
      <c r="B76" s="26"/>
      <c r="C76" s="21"/>
      <c r="D76" s="7"/>
      <c r="E76" s="7"/>
      <c r="G76" s="25"/>
      <c r="H76" s="21"/>
      <c r="I76" s="25"/>
    </row>
    <row r="77" spans="2:14" ht="21" customHeight="1" x14ac:dyDescent="0.25">
      <c r="G77" s="27"/>
      <c r="H77" s="21"/>
      <c r="I77" s="25"/>
    </row>
    <row r="78" spans="2:14" x14ac:dyDescent="0.25">
      <c r="G78" s="28"/>
      <c r="H78" s="28"/>
      <c r="I78" s="28"/>
    </row>
    <row r="79" spans="2:14" x14ac:dyDescent="0.25">
      <c r="B79" s="3" t="s">
        <v>27</v>
      </c>
    </row>
  </sheetData>
  <mergeCells count="84">
    <mergeCell ref="B58:B60"/>
    <mergeCell ref="C58:C60"/>
    <mergeCell ref="F58:F60"/>
    <mergeCell ref="H58:H60"/>
    <mergeCell ref="D59:D60"/>
    <mergeCell ref="E59:E60"/>
    <mergeCell ref="G59:G60"/>
    <mergeCell ref="H41:H43"/>
    <mergeCell ref="D42:D43"/>
    <mergeCell ref="E42:E43"/>
    <mergeCell ref="G42:G43"/>
    <mergeCell ref="B22:B23"/>
    <mergeCell ref="E22:E23"/>
    <mergeCell ref="H20:H21"/>
    <mergeCell ref="I20:I21"/>
    <mergeCell ref="J20:J21"/>
    <mergeCell ref="K18:L18"/>
    <mergeCell ref="K20:K21"/>
    <mergeCell ref="L20:L21"/>
    <mergeCell ref="B19:B21"/>
    <mergeCell ref="C19:C21"/>
    <mergeCell ref="D20:D21"/>
    <mergeCell ref="E20:E21"/>
    <mergeCell ref="B65:L65"/>
    <mergeCell ref="K5:L5"/>
    <mergeCell ref="D7:D8"/>
    <mergeCell ref="E7:E8"/>
    <mergeCell ref="G7:G8"/>
    <mergeCell ref="H49:H51"/>
    <mergeCell ref="B9:B10"/>
    <mergeCell ref="I7:I8"/>
    <mergeCell ref="B57:D57"/>
    <mergeCell ref="C6:C8"/>
    <mergeCell ref="F6:F8"/>
    <mergeCell ref="B24:B25"/>
    <mergeCell ref="C24:C25"/>
    <mergeCell ref="D24:D25"/>
    <mergeCell ref="E24:E25"/>
    <mergeCell ref="F19:F21"/>
    <mergeCell ref="I33:I34"/>
    <mergeCell ref="B48:D48"/>
    <mergeCell ref="H32:H34"/>
    <mergeCell ref="G33:G34"/>
    <mergeCell ref="J7:J8"/>
    <mergeCell ref="H7:H8"/>
    <mergeCell ref="B6:B8"/>
    <mergeCell ref="G20:G21"/>
    <mergeCell ref="B11:B12"/>
    <mergeCell ref="B13:B14"/>
    <mergeCell ref="B15:B16"/>
    <mergeCell ref="C9:C10"/>
    <mergeCell ref="B31:D31"/>
    <mergeCell ref="B32:B34"/>
    <mergeCell ref="C22:C23"/>
    <mergeCell ref="D22:D23"/>
    <mergeCell ref="G50:G51"/>
    <mergeCell ref="C32:C34"/>
    <mergeCell ref="F32:F34"/>
    <mergeCell ref="D33:D34"/>
    <mergeCell ref="E33:E34"/>
    <mergeCell ref="B40:D40"/>
    <mergeCell ref="B41:B43"/>
    <mergeCell ref="C41:C43"/>
    <mergeCell ref="F41:F43"/>
    <mergeCell ref="B49:B51"/>
    <mergeCell ref="C49:C51"/>
    <mergeCell ref="F49:F51"/>
    <mergeCell ref="D50:D51"/>
    <mergeCell ref="E50:E51"/>
    <mergeCell ref="E9:E10"/>
    <mergeCell ref="E11:E12"/>
    <mergeCell ref="E13:E14"/>
    <mergeCell ref="E15:E16"/>
    <mergeCell ref="B2:L2"/>
    <mergeCell ref="C11:C12"/>
    <mergeCell ref="C13:C14"/>
    <mergeCell ref="C15:C16"/>
    <mergeCell ref="D9:D10"/>
    <mergeCell ref="D11:D12"/>
    <mergeCell ref="D13:D14"/>
    <mergeCell ref="D15:D16"/>
    <mergeCell ref="K7:K8"/>
    <mergeCell ref="L7:L8"/>
    <mergeCell ref="F3:G3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U37"/>
  <sheetViews>
    <sheetView topLeftCell="A4" zoomScale="70" zoomScaleNormal="70" zoomScaleSheetLayoutView="70" workbookViewId="0">
      <selection activeCell="F3" sqref="F3:G3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8.85546875" style="3" customWidth="1"/>
    <col min="9" max="9" width="27.140625" style="3" customWidth="1"/>
    <col min="10" max="250" width="9.140625" style="37" customWidth="1"/>
    <col min="251" max="251" width="1.42578125" style="37" customWidth="1"/>
    <col min="252" max="252" width="27.28515625" style="37" customWidth="1"/>
    <col min="253" max="253" width="20" style="37" customWidth="1"/>
    <col min="254" max="254" width="18.7109375" style="37" customWidth="1"/>
    <col min="255" max="255" width="20.140625" style="37" customWidth="1"/>
    <col min="256" max="16384" width="45.7109375" style="37"/>
  </cols>
  <sheetData>
    <row r="1" spans="1:9" s="36" customFormat="1" ht="30" x14ac:dyDescent="0.25">
      <c r="A1" s="2"/>
      <c r="I1" s="2"/>
    </row>
    <row r="2" spans="1:9" s="36" customFormat="1" ht="36.75" customHeight="1" x14ac:dyDescent="0.25">
      <c r="A2" s="2"/>
      <c r="B2" s="279" t="s">
        <v>14</v>
      </c>
      <c r="C2" s="279"/>
      <c r="D2" s="279"/>
      <c r="E2" s="279"/>
      <c r="F2" s="279"/>
      <c r="G2" s="279"/>
      <c r="H2" s="279"/>
      <c r="I2" s="2"/>
    </row>
    <row r="3" spans="1:9" ht="36.75" customHeight="1" x14ac:dyDescent="0.25">
      <c r="F3" s="306"/>
      <c r="G3" s="306"/>
    </row>
    <row r="4" spans="1:9" ht="24" customHeight="1" thickBot="1" x14ac:dyDescent="0.3">
      <c r="F4" s="5"/>
    </row>
    <row r="5" spans="1:9" ht="38.25" customHeight="1" thickBot="1" x14ac:dyDescent="0.3">
      <c r="B5" s="324" t="s">
        <v>126</v>
      </c>
      <c r="C5" s="324"/>
      <c r="D5" s="324"/>
      <c r="E5" s="6"/>
      <c r="F5" s="6"/>
      <c r="G5" s="7"/>
      <c r="H5" s="59" t="s">
        <v>127</v>
      </c>
    </row>
    <row r="6" spans="1:9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8" t="s">
        <v>4</v>
      </c>
      <c r="H6" s="9" t="s">
        <v>128</v>
      </c>
      <c r="I6" s="63"/>
    </row>
    <row r="7" spans="1:9" ht="12.75" customHeight="1" x14ac:dyDescent="0.25">
      <c r="B7" s="297"/>
      <c r="C7" s="316"/>
      <c r="D7" s="314" t="s">
        <v>5</v>
      </c>
      <c r="E7" s="314" t="s">
        <v>29</v>
      </c>
      <c r="F7" s="316"/>
      <c r="G7" s="314" t="s">
        <v>29</v>
      </c>
      <c r="H7" s="315" t="s">
        <v>129</v>
      </c>
      <c r="I7" s="317"/>
    </row>
    <row r="8" spans="1:9" ht="28.5" customHeight="1" thickBot="1" x14ac:dyDescent="0.3">
      <c r="B8" s="297"/>
      <c r="C8" s="316"/>
      <c r="D8" s="299"/>
      <c r="E8" s="299"/>
      <c r="F8" s="316"/>
      <c r="G8" s="299"/>
      <c r="H8" s="299"/>
      <c r="I8" s="294"/>
    </row>
    <row r="9" spans="1:9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94" t="s">
        <v>130</v>
      </c>
      <c r="G9" s="95">
        <v>44865</v>
      </c>
      <c r="H9" s="96">
        <f>G9+3</f>
        <v>44868</v>
      </c>
      <c r="I9" s="70"/>
    </row>
    <row r="10" spans="1:9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D10+12</f>
        <v>44875</v>
      </c>
      <c r="F10" s="97" t="s">
        <v>131</v>
      </c>
      <c r="G10" s="98">
        <f>G9+16</f>
        <v>44881</v>
      </c>
      <c r="H10" s="93">
        <f>G10+2</f>
        <v>44883</v>
      </c>
      <c r="I10" s="70"/>
    </row>
    <row r="11" spans="1:9" ht="30" hidden="1" customHeight="1" x14ac:dyDescent="0.25">
      <c r="B11" s="91" t="s">
        <v>101</v>
      </c>
      <c r="C11" s="91" t="s">
        <v>102</v>
      </c>
      <c r="D11" s="92">
        <f>D10+25</f>
        <v>44888</v>
      </c>
      <c r="E11" s="93">
        <f>D11+15</f>
        <v>44903</v>
      </c>
      <c r="F11" s="97" t="s">
        <v>132</v>
      </c>
      <c r="G11" s="98">
        <f>G10+26</f>
        <v>44907</v>
      </c>
      <c r="H11" s="93">
        <f>G11+4</f>
        <v>44911</v>
      </c>
      <c r="I11" s="70"/>
    </row>
    <row r="12" spans="1:9" ht="30" customHeight="1" x14ac:dyDescent="0.25">
      <c r="B12" s="155" t="s">
        <v>101</v>
      </c>
      <c r="C12" s="155" t="s">
        <v>102</v>
      </c>
      <c r="D12" s="156">
        <v>44890</v>
      </c>
      <c r="E12" s="157">
        <f>D12+22</f>
        <v>44912</v>
      </c>
      <c r="F12" s="47" t="s">
        <v>219</v>
      </c>
      <c r="G12" s="48">
        <v>44914</v>
      </c>
      <c r="H12" s="157">
        <f>G12+4</f>
        <v>44918</v>
      </c>
      <c r="I12" s="70"/>
    </row>
    <row r="13" spans="1:9" ht="30" customHeight="1" x14ac:dyDescent="0.25">
      <c r="A13" s="37"/>
      <c r="B13" s="206"/>
      <c r="C13" s="206"/>
      <c r="D13" s="207"/>
      <c r="E13" s="208"/>
      <c r="F13" s="199"/>
      <c r="G13" s="199"/>
      <c r="H13" s="208"/>
      <c r="I13" s="72"/>
    </row>
    <row r="14" spans="1:9" ht="30" customHeight="1" thickBot="1" x14ac:dyDescent="0.3">
      <c r="B14" s="324" t="s">
        <v>126</v>
      </c>
      <c r="C14" s="324"/>
      <c r="D14" s="324"/>
      <c r="E14" s="6"/>
      <c r="F14" s="6"/>
      <c r="G14" s="7"/>
      <c r="H14" s="73" t="s">
        <v>220</v>
      </c>
      <c r="I14" s="70"/>
    </row>
    <row r="15" spans="1:9" ht="30" customHeight="1" thickBot="1" x14ac:dyDescent="0.3">
      <c r="B15" s="300" t="s">
        <v>0</v>
      </c>
      <c r="C15" s="308" t="s">
        <v>1</v>
      </c>
      <c r="D15" s="8" t="s">
        <v>4</v>
      </c>
      <c r="E15" s="8" t="s">
        <v>16</v>
      </c>
      <c r="F15" s="308" t="s">
        <v>17</v>
      </c>
      <c r="G15" s="8" t="s">
        <v>4</v>
      </c>
      <c r="H15" s="9" t="s">
        <v>128</v>
      </c>
      <c r="I15" s="70"/>
    </row>
    <row r="16" spans="1:9" ht="30" customHeight="1" x14ac:dyDescent="0.25">
      <c r="B16" s="297"/>
      <c r="C16" s="316"/>
      <c r="D16" s="314" t="s">
        <v>5</v>
      </c>
      <c r="E16" s="314" t="s">
        <v>6</v>
      </c>
      <c r="F16" s="316"/>
      <c r="G16" s="314" t="s">
        <v>221</v>
      </c>
      <c r="H16" s="315" t="s">
        <v>222</v>
      </c>
      <c r="I16" s="70"/>
    </row>
    <row r="17" spans="1:21" ht="30" customHeight="1" thickBot="1" x14ac:dyDescent="0.3">
      <c r="B17" s="297"/>
      <c r="C17" s="316"/>
      <c r="D17" s="299"/>
      <c r="E17" s="299"/>
      <c r="F17" s="316"/>
      <c r="G17" s="299"/>
      <c r="H17" s="299"/>
      <c r="I17" s="70"/>
    </row>
    <row r="18" spans="1:21" ht="30" customHeight="1" thickBot="1" x14ac:dyDescent="0.3">
      <c r="B18" s="126" t="s">
        <v>194</v>
      </c>
      <c r="C18" s="126" t="s">
        <v>195</v>
      </c>
      <c r="D18" s="19">
        <v>44903</v>
      </c>
      <c r="E18" s="128">
        <f>D18+19</f>
        <v>44922</v>
      </c>
      <c r="F18" s="69" t="s">
        <v>223</v>
      </c>
      <c r="G18" s="158">
        <v>44926</v>
      </c>
      <c r="H18" s="13">
        <f>G18+6</f>
        <v>44932</v>
      </c>
      <c r="I18" s="70"/>
    </row>
    <row r="19" spans="1:21" ht="10.5" customHeight="1" x14ac:dyDescent="0.25">
      <c r="B19" s="14"/>
      <c r="C19" s="14"/>
      <c r="D19" s="15"/>
      <c r="E19" s="16"/>
      <c r="F19" s="17"/>
      <c r="G19" s="16"/>
      <c r="H19" s="16"/>
    </row>
    <row r="20" spans="1:21" ht="15" hidden="1" customHeight="1" x14ac:dyDescent="0.25">
      <c r="B20" s="318" t="s">
        <v>25</v>
      </c>
      <c r="C20" s="319"/>
      <c r="D20" s="319"/>
      <c r="E20" s="319"/>
      <c r="F20" s="320"/>
      <c r="G20" s="16"/>
      <c r="H20" s="16"/>
    </row>
    <row r="21" spans="1:21" ht="15.75" hidden="1" customHeight="1" x14ac:dyDescent="0.25">
      <c r="B21" s="321" t="s">
        <v>26</v>
      </c>
      <c r="C21" s="322"/>
      <c r="D21" s="322"/>
      <c r="E21" s="322"/>
      <c r="F21" s="323"/>
      <c r="G21" s="16"/>
      <c r="H21" s="16"/>
    </row>
    <row r="22" spans="1:21" ht="9" customHeight="1" x14ac:dyDescent="0.25">
      <c r="B22" s="20"/>
      <c r="C22" s="20"/>
      <c r="D22" s="20"/>
      <c r="E22" s="20"/>
      <c r="F22" s="20"/>
      <c r="G22" s="16"/>
      <c r="H22" s="16"/>
    </row>
    <row r="23" spans="1:21" ht="15.75" customHeight="1" x14ac:dyDescent="0.25">
      <c r="B23" s="20"/>
      <c r="C23" s="20"/>
      <c r="D23" s="20"/>
      <c r="E23" s="20"/>
      <c r="F23" s="20"/>
      <c r="G23" s="16"/>
      <c r="H23" s="16"/>
    </row>
    <row r="24" spans="1:21" ht="22.5" customHeight="1" x14ac:dyDescent="0.25">
      <c r="B24" s="303" t="s">
        <v>199</v>
      </c>
      <c r="C24" s="303"/>
      <c r="D24" s="303"/>
      <c r="E24" s="303"/>
      <c r="F24" s="303"/>
      <c r="G24" s="303"/>
      <c r="H24" s="303"/>
      <c r="I24" s="168"/>
      <c r="J24" s="16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15.75" customHeight="1" x14ac:dyDescent="0.25">
      <c r="B25" s="20"/>
      <c r="C25" s="20"/>
      <c r="D25" s="20"/>
      <c r="E25" s="20"/>
      <c r="F25" s="17"/>
      <c r="G25" s="16"/>
      <c r="H25" s="16"/>
    </row>
    <row r="26" spans="1:21" s="39" customFormat="1" ht="21" customHeight="1" x14ac:dyDescent="0.25">
      <c r="A26" s="7"/>
      <c r="B26" s="7"/>
      <c r="C26" s="7"/>
      <c r="D26" s="7"/>
      <c r="E26" s="7"/>
      <c r="F26" s="7"/>
      <c r="G26" s="22"/>
      <c r="H26" s="21"/>
      <c r="I26" s="7"/>
    </row>
    <row r="27" spans="1:21" s="39" customFormat="1" ht="21" customHeight="1" x14ac:dyDescent="0.25">
      <c r="A27" s="7"/>
      <c r="B27" s="7"/>
      <c r="C27" s="7"/>
      <c r="D27" s="7"/>
      <c r="E27" s="7"/>
      <c r="F27" s="7"/>
      <c r="G27" s="22"/>
      <c r="H27" s="21"/>
      <c r="I27" s="7"/>
    </row>
    <row r="28" spans="1:21" s="39" customFormat="1" ht="21" customHeight="1" x14ac:dyDescent="0.25">
      <c r="A28" s="7"/>
      <c r="B28" s="7"/>
      <c r="C28" s="7"/>
      <c r="D28" s="7"/>
      <c r="E28" s="7"/>
      <c r="F28" s="7"/>
      <c r="G28" s="22"/>
      <c r="H28" s="21"/>
      <c r="I28" s="7"/>
    </row>
    <row r="29" spans="1:21" s="39" customFormat="1" ht="21" customHeight="1" x14ac:dyDescent="0.25">
      <c r="A29" s="7"/>
      <c r="B29" s="7"/>
      <c r="C29" s="7"/>
      <c r="D29" s="7"/>
      <c r="E29" s="7"/>
      <c r="F29" s="7"/>
      <c r="G29" s="22"/>
      <c r="H29" s="21"/>
      <c r="I29" s="7"/>
    </row>
    <row r="30" spans="1:21" s="39" customFormat="1" ht="21" customHeight="1" x14ac:dyDescent="0.25">
      <c r="A30" s="7"/>
      <c r="B30" s="3"/>
      <c r="C30" s="7"/>
      <c r="D30" s="23"/>
      <c r="E30" s="7"/>
      <c r="F30" s="7"/>
      <c r="G30" s="22"/>
      <c r="H30" s="21"/>
      <c r="I30" s="7"/>
    </row>
    <row r="31" spans="1:21" ht="21" customHeight="1" x14ac:dyDescent="0.25">
      <c r="C31" s="7"/>
      <c r="D31" s="24"/>
      <c r="E31" s="7"/>
      <c r="G31" s="22"/>
      <c r="H31" s="21"/>
    </row>
    <row r="32" spans="1:21" ht="21" customHeight="1" x14ac:dyDescent="0.25">
      <c r="C32" s="7"/>
      <c r="D32" s="25"/>
      <c r="E32" s="7"/>
      <c r="G32" s="22"/>
      <c r="H32" s="21"/>
    </row>
    <row r="33" spans="2:8" ht="21" customHeight="1" x14ac:dyDescent="0.25">
      <c r="C33" s="7"/>
      <c r="D33" s="25"/>
      <c r="E33" s="7"/>
      <c r="G33" s="22"/>
      <c r="H33" s="21"/>
    </row>
    <row r="34" spans="2:8" ht="21" customHeight="1" x14ac:dyDescent="0.25">
      <c r="B34" s="26"/>
      <c r="C34" s="21"/>
      <c r="D34" s="7"/>
      <c r="E34" s="7"/>
      <c r="G34" s="25"/>
      <c r="H34" s="21"/>
    </row>
    <row r="35" spans="2:8" ht="21" customHeight="1" x14ac:dyDescent="0.25">
      <c r="G35" s="27"/>
      <c r="H35" s="21"/>
    </row>
    <row r="36" spans="2:8" x14ac:dyDescent="0.25">
      <c r="G36" s="28"/>
      <c r="H36" s="28"/>
    </row>
    <row r="37" spans="2:8" x14ac:dyDescent="0.25">
      <c r="B37" s="3" t="s">
        <v>27</v>
      </c>
    </row>
  </sheetData>
  <mergeCells count="22">
    <mergeCell ref="I7:I8"/>
    <mergeCell ref="B20:F20"/>
    <mergeCell ref="B21:F21"/>
    <mergeCell ref="B2:H2"/>
    <mergeCell ref="F3:G3"/>
    <mergeCell ref="B5:D5"/>
    <mergeCell ref="B6:B8"/>
    <mergeCell ref="C6:C8"/>
    <mergeCell ref="F6:F8"/>
    <mergeCell ref="B14:D14"/>
    <mergeCell ref="D7:D8"/>
    <mergeCell ref="E7:E8"/>
    <mergeCell ref="G7:G8"/>
    <mergeCell ref="H7:H8"/>
    <mergeCell ref="B24:H24"/>
    <mergeCell ref="H16:H17"/>
    <mergeCell ref="B15:B17"/>
    <mergeCell ref="C15:C17"/>
    <mergeCell ref="F15:F17"/>
    <mergeCell ref="D16:D17"/>
    <mergeCell ref="E16:E17"/>
    <mergeCell ref="G16:G17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1:U50"/>
  <sheetViews>
    <sheetView topLeftCell="A4" zoomScale="70" zoomScaleNormal="70" zoomScaleSheetLayoutView="70" workbookViewId="0">
      <selection activeCell="K18" sqref="K18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1.42578125" style="3" customWidth="1"/>
    <col min="8" max="8" width="22.42578125" style="3" customWidth="1"/>
    <col min="9" max="250" width="9.140625" style="37" customWidth="1"/>
    <col min="251" max="251" width="1.42578125" style="37" customWidth="1"/>
    <col min="252" max="252" width="27.28515625" style="37" customWidth="1"/>
    <col min="253" max="253" width="20" style="37" customWidth="1"/>
    <col min="254" max="254" width="18.7109375" style="37" customWidth="1"/>
    <col min="255" max="255" width="20.140625" style="37" customWidth="1"/>
    <col min="256" max="16384" width="45.7109375" style="37"/>
  </cols>
  <sheetData>
    <row r="1" spans="1:8" s="36" customFormat="1" ht="30" x14ac:dyDescent="0.25">
      <c r="A1" s="2"/>
    </row>
    <row r="2" spans="1:8" s="36" customFormat="1" ht="36.75" customHeight="1" x14ac:dyDescent="0.25">
      <c r="A2" s="279" t="s">
        <v>14</v>
      </c>
      <c r="B2" s="279"/>
      <c r="C2" s="279"/>
      <c r="D2" s="279"/>
      <c r="E2" s="279"/>
      <c r="F2" s="279"/>
      <c r="G2" s="279"/>
      <c r="H2" s="279"/>
    </row>
    <row r="3" spans="1:8" ht="36.75" customHeight="1" x14ac:dyDescent="0.25">
      <c r="F3" s="306"/>
      <c r="G3" s="306"/>
    </row>
    <row r="4" spans="1:8" ht="24" customHeight="1" x14ac:dyDescent="0.25">
      <c r="F4" s="5"/>
    </row>
    <row r="5" spans="1:8" ht="38.25" customHeight="1" thickBot="1" x14ac:dyDescent="0.3">
      <c r="B5" s="324" t="s">
        <v>33</v>
      </c>
      <c r="C5" s="324"/>
      <c r="D5" s="33"/>
      <c r="E5" s="6"/>
      <c r="F5" s="6"/>
      <c r="G5" s="330" t="s">
        <v>116</v>
      </c>
      <c r="H5" s="330"/>
    </row>
    <row r="6" spans="1:8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9" t="s">
        <v>4</v>
      </c>
      <c r="H6" s="31" t="s">
        <v>32</v>
      </c>
    </row>
    <row r="7" spans="1:8" ht="12.75" customHeight="1" x14ac:dyDescent="0.25">
      <c r="B7" s="297"/>
      <c r="C7" s="316"/>
      <c r="D7" s="300" t="s">
        <v>5</v>
      </c>
      <c r="E7" s="300" t="s">
        <v>6</v>
      </c>
      <c r="F7" s="316"/>
      <c r="G7" s="300" t="s">
        <v>6</v>
      </c>
      <c r="H7" s="329" t="s">
        <v>35</v>
      </c>
    </row>
    <row r="8" spans="1:8" ht="28.5" customHeight="1" thickBot="1" x14ac:dyDescent="0.3">
      <c r="B8" s="297"/>
      <c r="C8" s="316"/>
      <c r="D8" s="297"/>
      <c r="E8" s="297"/>
      <c r="F8" s="316"/>
      <c r="G8" s="297"/>
      <c r="H8" s="329"/>
    </row>
    <row r="9" spans="1:8" ht="30" hidden="1" customHeight="1" x14ac:dyDescent="0.25">
      <c r="B9" s="301" t="s">
        <v>10</v>
      </c>
      <c r="C9" s="301" t="s">
        <v>11</v>
      </c>
      <c r="D9" s="285">
        <v>44844</v>
      </c>
      <c r="E9" s="272">
        <f>D9+16</f>
        <v>44860</v>
      </c>
      <c r="F9" s="102" t="s">
        <v>117</v>
      </c>
      <c r="G9" s="103">
        <v>44874</v>
      </c>
      <c r="H9" s="104">
        <f>G9+4</f>
        <v>44878</v>
      </c>
    </row>
    <row r="10" spans="1:8" ht="30" hidden="1" customHeight="1" thickBot="1" x14ac:dyDescent="0.3">
      <c r="B10" s="302"/>
      <c r="C10" s="302"/>
      <c r="D10" s="286"/>
      <c r="E10" s="273"/>
      <c r="F10" s="100" t="s">
        <v>123</v>
      </c>
      <c r="G10" s="101">
        <v>44869</v>
      </c>
      <c r="H10" s="90">
        <f>G10+4</f>
        <v>44873</v>
      </c>
    </row>
    <row r="11" spans="1:8" ht="30" hidden="1" customHeight="1" x14ac:dyDescent="0.25">
      <c r="B11" s="301" t="s">
        <v>12</v>
      </c>
      <c r="C11" s="301" t="s">
        <v>13</v>
      </c>
      <c r="D11" s="285">
        <f>D9+19</f>
        <v>44863</v>
      </c>
      <c r="E11" s="272">
        <f>D11+11</f>
        <v>44874</v>
      </c>
      <c r="F11" s="84" t="s">
        <v>120</v>
      </c>
      <c r="G11" s="85">
        <f>G9+12</f>
        <v>44886</v>
      </c>
      <c r="H11" s="86">
        <f>G11+3</f>
        <v>44889</v>
      </c>
    </row>
    <row r="12" spans="1:8" ht="30" hidden="1" customHeight="1" thickBot="1" x14ac:dyDescent="0.3">
      <c r="B12" s="302"/>
      <c r="C12" s="302"/>
      <c r="D12" s="286"/>
      <c r="E12" s="273"/>
      <c r="F12" s="105" t="s">
        <v>178</v>
      </c>
      <c r="G12" s="88">
        <f>G10+7</f>
        <v>44876</v>
      </c>
      <c r="H12" s="89">
        <f>G12+4</f>
        <v>44880</v>
      </c>
    </row>
    <row r="13" spans="1:8" ht="30" hidden="1" customHeight="1" x14ac:dyDescent="0.25">
      <c r="B13" s="281" t="s">
        <v>101</v>
      </c>
      <c r="C13" s="281" t="s">
        <v>102</v>
      </c>
      <c r="D13" s="288">
        <f>D11+25</f>
        <v>44888</v>
      </c>
      <c r="E13" s="275">
        <f>D13+14</f>
        <v>44902</v>
      </c>
      <c r="F13" s="134" t="s">
        <v>121</v>
      </c>
      <c r="G13" s="135">
        <f>G11+21</f>
        <v>44907</v>
      </c>
      <c r="H13" s="136">
        <f>G13+3</f>
        <v>44910</v>
      </c>
    </row>
    <row r="14" spans="1:8" ht="30" hidden="1" customHeight="1" thickBot="1" x14ac:dyDescent="0.3">
      <c r="B14" s="282"/>
      <c r="C14" s="282"/>
      <c r="D14" s="289"/>
      <c r="E14" s="276"/>
      <c r="F14" s="145" t="s">
        <v>179</v>
      </c>
      <c r="G14" s="138">
        <f>G12+28</f>
        <v>44904</v>
      </c>
      <c r="H14" s="139">
        <f>G14+4</f>
        <v>44908</v>
      </c>
    </row>
    <row r="15" spans="1:8" ht="30" customHeight="1" x14ac:dyDescent="0.25">
      <c r="B15" s="325" t="s">
        <v>101</v>
      </c>
      <c r="C15" s="325" t="s">
        <v>102</v>
      </c>
      <c r="D15" s="326">
        <v>44890</v>
      </c>
      <c r="E15" s="327">
        <f>D15+23</f>
        <v>44913</v>
      </c>
      <c r="F15" s="12" t="s">
        <v>122</v>
      </c>
      <c r="G15" s="29">
        <v>44921</v>
      </c>
      <c r="H15" s="10">
        <f>G15+3</f>
        <v>44924</v>
      </c>
    </row>
    <row r="16" spans="1:8" ht="30" customHeight="1" thickBot="1" x14ac:dyDescent="0.3">
      <c r="B16" s="284" t="s">
        <v>101</v>
      </c>
      <c r="C16" s="284" t="s">
        <v>102</v>
      </c>
      <c r="D16" s="291"/>
      <c r="E16" s="278"/>
      <c r="F16" s="11" t="s">
        <v>197</v>
      </c>
      <c r="G16" s="32">
        <v>44918</v>
      </c>
      <c r="H16" s="13">
        <f>G16+4</f>
        <v>44922</v>
      </c>
    </row>
    <row r="17" spans="2:8" ht="30" customHeight="1" x14ac:dyDescent="0.25">
      <c r="B17" s="325" t="s">
        <v>194</v>
      </c>
      <c r="C17" s="325" t="s">
        <v>195</v>
      </c>
      <c r="D17" s="326">
        <v>44903</v>
      </c>
      <c r="E17" s="327">
        <f>D17+19</f>
        <v>44922</v>
      </c>
      <c r="F17" s="12" t="s">
        <v>224</v>
      </c>
      <c r="G17" s="29">
        <v>44928</v>
      </c>
      <c r="H17" s="10">
        <f>G17+3</f>
        <v>44931</v>
      </c>
    </row>
    <row r="18" spans="2:8" ht="30" customHeight="1" thickBot="1" x14ac:dyDescent="0.3">
      <c r="B18" s="284" t="s">
        <v>194</v>
      </c>
      <c r="C18" s="284" t="s">
        <v>195</v>
      </c>
      <c r="D18" s="291"/>
      <c r="E18" s="278"/>
      <c r="F18" s="11" t="s">
        <v>225</v>
      </c>
      <c r="G18" s="32">
        <v>44925</v>
      </c>
      <c r="H18" s="13">
        <f>G18+4</f>
        <v>44929</v>
      </c>
    </row>
    <row r="19" spans="2:8" ht="12.95" customHeight="1" x14ac:dyDescent="0.25">
      <c r="B19" s="193"/>
      <c r="C19" s="193"/>
      <c r="D19" s="194"/>
      <c r="E19" s="195"/>
      <c r="F19" s="196"/>
      <c r="G19" s="196"/>
      <c r="H19" s="195"/>
    </row>
    <row r="20" spans="2:8" ht="10.5" customHeight="1" x14ac:dyDescent="0.25">
      <c r="B20" s="14"/>
      <c r="C20" s="14"/>
      <c r="D20" s="15"/>
      <c r="E20" s="16"/>
      <c r="F20" s="17"/>
      <c r="G20" s="16"/>
      <c r="H20" s="16"/>
    </row>
    <row r="21" spans="2:8" ht="10.5" customHeight="1" x14ac:dyDescent="0.25">
      <c r="B21" s="14"/>
      <c r="C21" s="14"/>
      <c r="D21" s="15"/>
      <c r="E21" s="16"/>
      <c r="F21" s="17"/>
      <c r="G21" s="16"/>
      <c r="H21" s="16"/>
    </row>
    <row r="22" spans="2:8" ht="10.5" customHeight="1" x14ac:dyDescent="0.25">
      <c r="B22" s="14"/>
      <c r="C22" s="14"/>
      <c r="D22" s="15"/>
      <c r="E22" s="16"/>
      <c r="F22" s="17"/>
      <c r="G22" s="16"/>
      <c r="H22" s="16"/>
    </row>
    <row r="23" spans="2:8" ht="10.5" customHeight="1" thickBot="1" x14ac:dyDescent="0.3">
      <c r="B23" s="14"/>
      <c r="C23" s="14"/>
      <c r="D23" s="15"/>
      <c r="E23" s="16"/>
      <c r="F23" s="17"/>
      <c r="G23" s="16"/>
      <c r="H23" s="16"/>
    </row>
    <row r="24" spans="2:8" ht="24.95" customHeight="1" thickBot="1" x14ac:dyDescent="0.3">
      <c r="B24" s="295" t="s">
        <v>39</v>
      </c>
      <c r="C24" s="295"/>
      <c r="D24" s="40"/>
      <c r="E24" s="6"/>
      <c r="F24" s="6"/>
      <c r="H24" s="59" t="s">
        <v>15</v>
      </c>
    </row>
    <row r="25" spans="2:8" ht="24.95" customHeight="1" thickBot="1" x14ac:dyDescent="0.3">
      <c r="B25" s="331" t="s">
        <v>0</v>
      </c>
      <c r="C25" s="333" t="s">
        <v>1</v>
      </c>
      <c r="D25" s="61" t="s">
        <v>4</v>
      </c>
      <c r="E25" s="61" t="s">
        <v>16</v>
      </c>
      <c r="F25" s="333" t="s">
        <v>17</v>
      </c>
      <c r="G25" s="61" t="s">
        <v>4</v>
      </c>
      <c r="H25" s="42" t="s">
        <v>34</v>
      </c>
    </row>
    <row r="26" spans="2:8" ht="18.600000000000001" customHeight="1" x14ac:dyDescent="0.25">
      <c r="B26" s="332"/>
      <c r="C26" s="309"/>
      <c r="D26" s="314" t="s">
        <v>5</v>
      </c>
      <c r="E26" s="314" t="s">
        <v>6</v>
      </c>
      <c r="F26" s="309"/>
      <c r="G26" s="314" t="s">
        <v>6</v>
      </c>
      <c r="H26" s="315" t="s">
        <v>125</v>
      </c>
    </row>
    <row r="27" spans="2:8" ht="24.95" customHeight="1" thickBot="1" x14ac:dyDescent="0.3">
      <c r="B27" s="332"/>
      <c r="C27" s="309"/>
      <c r="D27" s="299"/>
      <c r="E27" s="299"/>
      <c r="F27" s="309"/>
      <c r="G27" s="299"/>
      <c r="H27" s="328"/>
    </row>
    <row r="28" spans="2:8" ht="30" hidden="1" customHeight="1" x14ac:dyDescent="0.25">
      <c r="B28" s="91" t="s">
        <v>10</v>
      </c>
      <c r="C28" s="91" t="s">
        <v>11</v>
      </c>
      <c r="D28" s="92">
        <v>44844</v>
      </c>
      <c r="E28" s="93">
        <f>D28+16</f>
        <v>44860</v>
      </c>
      <c r="F28" s="94" t="s">
        <v>93</v>
      </c>
      <c r="G28" s="95">
        <v>44864</v>
      </c>
      <c r="H28" s="106">
        <f>G28+2</f>
        <v>44866</v>
      </c>
    </row>
    <row r="29" spans="2:8" ht="30" hidden="1" customHeight="1" x14ac:dyDescent="0.25">
      <c r="B29" s="91" t="s">
        <v>12</v>
      </c>
      <c r="C29" s="91" t="s">
        <v>13</v>
      </c>
      <c r="D29" s="92">
        <f>D28+19</f>
        <v>44863</v>
      </c>
      <c r="E29" s="93">
        <f>D29+11</f>
        <v>44874</v>
      </c>
      <c r="F29" s="97" t="s">
        <v>124</v>
      </c>
      <c r="G29" s="98">
        <f>G28+14</f>
        <v>44878</v>
      </c>
      <c r="H29" s="107">
        <f>G29+2</f>
        <v>44880</v>
      </c>
    </row>
    <row r="30" spans="2:8" ht="30" hidden="1" customHeight="1" x14ac:dyDescent="0.25">
      <c r="B30" s="211" t="s">
        <v>101</v>
      </c>
      <c r="C30" s="211" t="s">
        <v>102</v>
      </c>
      <c r="D30" s="212">
        <f>D29+25</f>
        <v>44888</v>
      </c>
      <c r="E30" s="213">
        <f>D30+14</f>
        <v>44902</v>
      </c>
      <c r="F30" s="214" t="s">
        <v>190</v>
      </c>
      <c r="G30" s="215">
        <f>G29+28</f>
        <v>44906</v>
      </c>
      <c r="H30" s="216">
        <f>G30+2</f>
        <v>44908</v>
      </c>
    </row>
    <row r="31" spans="2:8" ht="30" customHeight="1" x14ac:dyDescent="0.25">
      <c r="B31" s="164" t="s">
        <v>101</v>
      </c>
      <c r="C31" s="164" t="s">
        <v>102</v>
      </c>
      <c r="D31" s="165">
        <v>44890</v>
      </c>
      <c r="E31" s="172">
        <f>D31+23</f>
        <v>44913</v>
      </c>
      <c r="F31" s="217" t="s">
        <v>191</v>
      </c>
      <c r="G31" s="218">
        <v>44920</v>
      </c>
      <c r="H31" s="172">
        <f>G31+2</f>
        <v>44922</v>
      </c>
    </row>
    <row r="32" spans="2:8" ht="30" customHeight="1" thickBot="1" x14ac:dyDescent="0.3">
      <c r="B32" s="18" t="s">
        <v>194</v>
      </c>
      <c r="C32" s="18" t="s">
        <v>195</v>
      </c>
      <c r="D32" s="19">
        <v>44903</v>
      </c>
      <c r="E32" s="13">
        <f>D32+19</f>
        <v>44922</v>
      </c>
      <c r="F32" s="219" t="s">
        <v>226</v>
      </c>
      <c r="G32" s="220">
        <v>44927</v>
      </c>
      <c r="H32" s="13">
        <f>G32+2</f>
        <v>44929</v>
      </c>
    </row>
    <row r="33" spans="1:21" ht="10.5" customHeight="1" x14ac:dyDescent="0.25">
      <c r="B33" s="14"/>
      <c r="C33" s="14"/>
      <c r="D33" s="15"/>
      <c r="E33" s="16"/>
      <c r="F33" s="17"/>
      <c r="G33" s="16"/>
      <c r="H33" s="16"/>
    </row>
    <row r="34" spans="1:21" ht="10.5" customHeight="1" x14ac:dyDescent="0.25">
      <c r="B34" s="14"/>
      <c r="C34" s="14"/>
      <c r="D34" s="15"/>
      <c r="E34" s="16"/>
      <c r="F34" s="17"/>
      <c r="G34" s="16"/>
      <c r="H34" s="16"/>
    </row>
    <row r="35" spans="1:21" ht="15.75" customHeight="1" x14ac:dyDescent="0.25">
      <c r="B35" s="20"/>
      <c r="C35" s="20"/>
      <c r="D35" s="20"/>
      <c r="E35" s="20"/>
      <c r="F35" s="20"/>
      <c r="G35" s="16"/>
      <c r="H35" s="16"/>
    </row>
    <row r="36" spans="1:21" ht="21.95" customHeight="1" x14ac:dyDescent="0.25">
      <c r="B36" s="303" t="s">
        <v>199</v>
      </c>
      <c r="C36" s="303"/>
      <c r="D36" s="303"/>
      <c r="E36" s="303"/>
      <c r="F36" s="303"/>
      <c r="G36" s="303"/>
      <c r="H36" s="303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1:21" ht="15.75" customHeight="1" x14ac:dyDescent="0.25">
      <c r="B37" s="20"/>
      <c r="C37" s="20"/>
      <c r="D37" s="20"/>
      <c r="E37" s="20"/>
      <c r="F37" s="17"/>
      <c r="G37" s="16"/>
      <c r="H37" s="16"/>
    </row>
    <row r="38" spans="1:21" ht="15.75" customHeight="1" x14ac:dyDescent="0.25">
      <c r="B38" s="20"/>
      <c r="C38" s="20"/>
      <c r="D38" s="20"/>
      <c r="E38" s="20"/>
      <c r="F38" s="17"/>
      <c r="G38" s="16"/>
      <c r="H38" s="16"/>
    </row>
    <row r="39" spans="1:21" s="39" customFormat="1" ht="21" customHeight="1" x14ac:dyDescent="0.25">
      <c r="A39" s="7"/>
      <c r="B39" s="7"/>
      <c r="C39" s="7"/>
      <c r="D39" s="7"/>
      <c r="E39" s="7"/>
      <c r="F39" s="7"/>
      <c r="G39" s="22"/>
      <c r="H39" s="21"/>
    </row>
    <row r="40" spans="1:21" s="39" customFormat="1" ht="21" customHeight="1" x14ac:dyDescent="0.25">
      <c r="A40" s="7"/>
      <c r="B40" s="7"/>
      <c r="C40" s="7"/>
      <c r="D40" s="7"/>
      <c r="E40" s="7"/>
      <c r="F40" s="7"/>
      <c r="G40" s="22"/>
      <c r="H40" s="21"/>
    </row>
    <row r="41" spans="1:21" s="39" customFormat="1" ht="21" customHeight="1" x14ac:dyDescent="0.25">
      <c r="A41" s="7"/>
      <c r="B41" s="7"/>
      <c r="C41" s="7"/>
      <c r="D41" s="7"/>
      <c r="E41" s="7"/>
      <c r="F41" s="7"/>
      <c r="G41" s="22"/>
      <c r="H41" s="21"/>
    </row>
    <row r="42" spans="1:21" s="39" customFormat="1" ht="21" customHeight="1" x14ac:dyDescent="0.25">
      <c r="A42" s="7"/>
      <c r="B42" s="7"/>
      <c r="C42" s="7"/>
      <c r="D42" s="7"/>
      <c r="E42" s="7"/>
      <c r="F42" s="7"/>
      <c r="G42" s="22"/>
      <c r="H42" s="21"/>
    </row>
    <row r="43" spans="1:21" s="39" customFormat="1" ht="21" customHeight="1" x14ac:dyDescent="0.25">
      <c r="A43" s="7"/>
      <c r="B43" s="3"/>
      <c r="C43" s="7"/>
      <c r="D43" s="23"/>
      <c r="E43" s="7"/>
      <c r="F43" s="7"/>
      <c r="G43" s="22"/>
      <c r="H43" s="21"/>
    </row>
    <row r="44" spans="1:21" ht="21" customHeight="1" x14ac:dyDescent="0.25">
      <c r="C44" s="7"/>
      <c r="D44" s="24"/>
      <c r="E44" s="7"/>
      <c r="G44" s="22"/>
      <c r="H44" s="21"/>
    </row>
    <row r="45" spans="1:21" ht="21" customHeight="1" x14ac:dyDescent="0.25">
      <c r="C45" s="7"/>
      <c r="D45" s="25"/>
      <c r="E45" s="7"/>
      <c r="G45" s="22"/>
      <c r="H45" s="21"/>
    </row>
    <row r="46" spans="1:21" ht="21" customHeight="1" x14ac:dyDescent="0.25">
      <c r="C46" s="7"/>
      <c r="D46" s="25"/>
      <c r="E46" s="7"/>
      <c r="G46" s="22"/>
      <c r="H46" s="21"/>
    </row>
    <row r="47" spans="1:21" ht="21" customHeight="1" x14ac:dyDescent="0.25">
      <c r="B47" s="26"/>
      <c r="C47" s="21"/>
      <c r="D47" s="7"/>
      <c r="E47" s="7"/>
      <c r="G47" s="25"/>
      <c r="H47" s="21"/>
    </row>
    <row r="48" spans="1:21" ht="21" customHeight="1" x14ac:dyDescent="0.25">
      <c r="G48" s="27"/>
      <c r="H48" s="21"/>
    </row>
    <row r="49" spans="2:8" x14ac:dyDescent="0.25">
      <c r="G49" s="28"/>
      <c r="H49" s="28"/>
    </row>
    <row r="50" spans="2:8" x14ac:dyDescent="0.25">
      <c r="B50" s="3" t="s">
        <v>27</v>
      </c>
    </row>
  </sheetData>
  <mergeCells count="40">
    <mergeCell ref="B36:H36"/>
    <mergeCell ref="B24:C24"/>
    <mergeCell ref="B25:B27"/>
    <mergeCell ref="C25:C27"/>
    <mergeCell ref="F25:F27"/>
    <mergeCell ref="D26:D27"/>
    <mergeCell ref="B6:B8"/>
    <mergeCell ref="C6:C8"/>
    <mergeCell ref="F6:F8"/>
    <mergeCell ref="G5:H5"/>
    <mergeCell ref="D7:D8"/>
    <mergeCell ref="G26:G27"/>
    <mergeCell ref="H26:H27"/>
    <mergeCell ref="B9:B10"/>
    <mergeCell ref="C9:C10"/>
    <mergeCell ref="D9:D10"/>
    <mergeCell ref="E9:E10"/>
    <mergeCell ref="B11:B12"/>
    <mergeCell ref="C11:C12"/>
    <mergeCell ref="E26:E27"/>
    <mergeCell ref="B17:B18"/>
    <mergeCell ref="C17:C18"/>
    <mergeCell ref="D17:D18"/>
    <mergeCell ref="E17:E18"/>
    <mergeCell ref="B15:B16"/>
    <mergeCell ref="C15:C16"/>
    <mergeCell ref="D15:D16"/>
    <mergeCell ref="E15:E16"/>
    <mergeCell ref="A2:H2"/>
    <mergeCell ref="B13:B14"/>
    <mergeCell ref="C13:C14"/>
    <mergeCell ref="D11:D12"/>
    <mergeCell ref="E11:E12"/>
    <mergeCell ref="D13:D14"/>
    <mergeCell ref="E13:E14"/>
    <mergeCell ref="E7:E8"/>
    <mergeCell ref="G7:G8"/>
    <mergeCell ref="B5:C5"/>
    <mergeCell ref="H7:H8"/>
    <mergeCell ref="F3:G3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ignoredErrors>
    <ignoredError sqref="H1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U31"/>
  <sheetViews>
    <sheetView zoomScale="70" zoomScaleNormal="70" zoomScaleSheetLayoutView="70" workbookViewId="0">
      <selection activeCell="D21" sqref="D21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3.28515625" style="3" customWidth="1"/>
    <col min="9" max="9" width="27.140625" style="3" customWidth="1"/>
    <col min="10" max="250" width="9.140625" style="37" customWidth="1"/>
    <col min="251" max="251" width="1.42578125" style="37" customWidth="1"/>
    <col min="252" max="252" width="27.28515625" style="37" customWidth="1"/>
    <col min="253" max="253" width="20" style="37" customWidth="1"/>
    <col min="254" max="254" width="18.7109375" style="37" customWidth="1"/>
    <col min="255" max="255" width="20.140625" style="37" customWidth="1"/>
    <col min="256" max="16384" width="45.7109375" style="37"/>
  </cols>
  <sheetData>
    <row r="1" spans="1:9" s="36" customFormat="1" ht="30" x14ac:dyDescent="0.25">
      <c r="A1" s="2"/>
      <c r="I1" s="2"/>
    </row>
    <row r="2" spans="1:9" s="36" customFormat="1" ht="36.75" customHeight="1" x14ac:dyDescent="0.25">
      <c r="A2" s="2"/>
      <c r="B2" s="279" t="s">
        <v>14</v>
      </c>
      <c r="C2" s="279"/>
      <c r="D2" s="279"/>
      <c r="E2" s="279"/>
      <c r="F2" s="279"/>
      <c r="G2" s="279"/>
      <c r="H2" s="279"/>
      <c r="I2" s="2"/>
    </row>
    <row r="3" spans="1:9" ht="36.75" customHeight="1" x14ac:dyDescent="0.25">
      <c r="F3" s="306"/>
      <c r="G3" s="306"/>
    </row>
    <row r="4" spans="1:9" ht="24" customHeight="1" thickBot="1" x14ac:dyDescent="0.3">
      <c r="F4" s="5"/>
    </row>
    <row r="5" spans="1:9" ht="38.25" customHeight="1" thickBot="1" x14ac:dyDescent="0.3">
      <c r="B5" s="324" t="s">
        <v>135</v>
      </c>
      <c r="C5" s="324"/>
      <c r="D5" s="324"/>
      <c r="E5" s="6"/>
      <c r="F5" s="6"/>
      <c r="G5" s="7"/>
      <c r="H5" s="59" t="s">
        <v>70</v>
      </c>
    </row>
    <row r="6" spans="1:9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8" t="s">
        <v>4</v>
      </c>
      <c r="H6" s="314" t="s">
        <v>133</v>
      </c>
      <c r="I6" s="63"/>
    </row>
    <row r="7" spans="1:9" ht="12.75" customHeight="1" x14ac:dyDescent="0.25">
      <c r="B7" s="297"/>
      <c r="C7" s="316"/>
      <c r="D7" s="314" t="s">
        <v>5</v>
      </c>
      <c r="E7" s="314" t="s">
        <v>6</v>
      </c>
      <c r="F7" s="316"/>
      <c r="G7" s="314" t="s">
        <v>6</v>
      </c>
      <c r="H7" s="297"/>
      <c r="I7" s="317"/>
    </row>
    <row r="8" spans="1:9" ht="28.5" customHeight="1" thickBot="1" x14ac:dyDescent="0.3">
      <c r="B8" s="297"/>
      <c r="C8" s="316"/>
      <c r="D8" s="299"/>
      <c r="E8" s="299"/>
      <c r="F8" s="316"/>
      <c r="G8" s="299"/>
      <c r="H8" s="299"/>
      <c r="I8" s="294"/>
    </row>
    <row r="9" spans="1:9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94" t="s">
        <v>97</v>
      </c>
      <c r="G9" s="95">
        <v>44868</v>
      </c>
      <c r="H9" s="96">
        <f>G9+5</f>
        <v>44873</v>
      </c>
      <c r="I9" s="70"/>
    </row>
    <row r="10" spans="1:9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97" t="s">
        <v>137</v>
      </c>
      <c r="G10" s="98">
        <f>G9+8</f>
        <v>44876</v>
      </c>
      <c r="H10" s="93">
        <f>G10+4</f>
        <v>44880</v>
      </c>
      <c r="I10" s="70"/>
    </row>
    <row r="11" spans="1:9" ht="30" hidden="1" customHeight="1" x14ac:dyDescent="0.25">
      <c r="B11" s="221" t="s">
        <v>101</v>
      </c>
      <c r="C11" s="221" t="s">
        <v>102</v>
      </c>
      <c r="D11" s="222">
        <f>D10+25</f>
        <v>44888</v>
      </c>
      <c r="E11" s="223">
        <f>D11+14</f>
        <v>44902</v>
      </c>
      <c r="F11" s="105" t="s">
        <v>134</v>
      </c>
      <c r="G11" s="224">
        <f>G10+34</f>
        <v>44910</v>
      </c>
      <c r="H11" s="223">
        <f>G11+5</f>
        <v>44915</v>
      </c>
      <c r="I11" s="70"/>
    </row>
    <row r="12" spans="1:9" ht="30" customHeight="1" thickBot="1" x14ac:dyDescent="0.3">
      <c r="B12" s="225" t="s">
        <v>101</v>
      </c>
      <c r="C12" s="225" t="s">
        <v>102</v>
      </c>
      <c r="D12" s="226">
        <v>44890</v>
      </c>
      <c r="E12" s="205">
        <f>D12+23</f>
        <v>44913</v>
      </c>
      <c r="F12" s="227" t="s">
        <v>227</v>
      </c>
      <c r="G12" s="228">
        <v>44917</v>
      </c>
      <c r="H12" s="205">
        <f>G12+5</f>
        <v>44922</v>
      </c>
      <c r="I12" s="70"/>
    </row>
    <row r="13" spans="1:9" ht="10.5" customHeight="1" x14ac:dyDescent="0.25">
      <c r="B13" s="14"/>
      <c r="C13" s="14"/>
      <c r="D13" s="15"/>
      <c r="E13" s="16"/>
      <c r="F13" s="17"/>
      <c r="G13" s="16"/>
      <c r="H13" s="16"/>
    </row>
    <row r="14" spans="1:9" ht="15" hidden="1" customHeight="1" x14ac:dyDescent="0.25">
      <c r="B14" s="318" t="s">
        <v>25</v>
      </c>
      <c r="C14" s="319"/>
      <c r="D14" s="319"/>
      <c r="E14" s="319"/>
      <c r="F14" s="320"/>
      <c r="G14" s="16"/>
      <c r="H14" s="16"/>
    </row>
    <row r="15" spans="1:9" ht="15.75" hidden="1" customHeight="1" x14ac:dyDescent="0.25">
      <c r="B15" s="321" t="s">
        <v>26</v>
      </c>
      <c r="C15" s="322"/>
      <c r="D15" s="322"/>
      <c r="E15" s="322"/>
      <c r="F15" s="323"/>
      <c r="G15" s="16"/>
      <c r="H15" s="16"/>
    </row>
    <row r="16" spans="1:9" ht="9" customHeight="1" x14ac:dyDescent="0.25">
      <c r="B16" s="20"/>
      <c r="C16" s="20"/>
      <c r="D16" s="20"/>
      <c r="E16" s="20"/>
      <c r="F16" s="20"/>
      <c r="G16" s="16"/>
      <c r="H16" s="16"/>
    </row>
    <row r="17" spans="1:21" ht="15.75" customHeight="1" x14ac:dyDescent="0.25">
      <c r="B17" s="20"/>
      <c r="C17" s="20"/>
      <c r="D17" s="20"/>
      <c r="E17" s="20"/>
      <c r="F17" s="20"/>
      <c r="G17" s="16"/>
      <c r="H17" s="16"/>
    </row>
    <row r="18" spans="1:21" ht="20.45" customHeight="1" x14ac:dyDescent="0.25">
      <c r="B18" s="303" t="s">
        <v>199</v>
      </c>
      <c r="C18" s="303"/>
      <c r="D18" s="303"/>
      <c r="E18" s="303"/>
      <c r="F18" s="303"/>
      <c r="G18" s="303"/>
      <c r="H18" s="303"/>
      <c r="I18" s="16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1" ht="15.75" customHeight="1" x14ac:dyDescent="0.25">
      <c r="B19" s="20"/>
      <c r="C19" s="20"/>
      <c r="D19" s="20"/>
      <c r="E19" s="20"/>
      <c r="F19" s="17"/>
      <c r="G19" s="16"/>
      <c r="H19" s="16"/>
    </row>
    <row r="20" spans="1:21" s="39" customFormat="1" ht="21" customHeight="1" x14ac:dyDescent="0.25">
      <c r="A20" s="7"/>
      <c r="B20" s="7"/>
      <c r="C20" s="7"/>
      <c r="D20" s="7"/>
      <c r="E20" s="7"/>
      <c r="F20" s="7"/>
      <c r="G20" s="22"/>
      <c r="H20" s="21"/>
      <c r="I20" s="7"/>
    </row>
    <row r="21" spans="1:21" s="39" customFormat="1" ht="21" customHeight="1" x14ac:dyDescent="0.25">
      <c r="A21" s="7"/>
      <c r="B21" s="7"/>
      <c r="C21" s="7"/>
      <c r="D21" s="7"/>
      <c r="E21" s="7"/>
      <c r="F21" s="7"/>
      <c r="G21" s="22"/>
      <c r="H21" s="21"/>
      <c r="I21" s="7"/>
    </row>
    <row r="22" spans="1:21" s="39" customFormat="1" ht="21" customHeight="1" x14ac:dyDescent="0.25">
      <c r="A22" s="7"/>
      <c r="B22" s="7"/>
      <c r="C22" s="7"/>
      <c r="D22" s="7"/>
      <c r="E22" s="7"/>
      <c r="F22" s="7"/>
      <c r="G22" s="22"/>
      <c r="H22" s="21"/>
      <c r="I22" s="7"/>
    </row>
    <row r="23" spans="1:21" s="39" customFormat="1" ht="21" customHeight="1" x14ac:dyDescent="0.25">
      <c r="A23" s="7"/>
      <c r="B23" s="7"/>
      <c r="C23" s="7"/>
      <c r="D23" s="7"/>
      <c r="E23" s="7"/>
      <c r="F23" s="7"/>
      <c r="G23" s="22"/>
      <c r="H23" s="21"/>
      <c r="I23" s="7"/>
    </row>
    <row r="24" spans="1:21" s="39" customFormat="1" ht="21" customHeight="1" x14ac:dyDescent="0.25">
      <c r="A24" s="7"/>
      <c r="B24" s="3"/>
      <c r="C24" s="7"/>
      <c r="D24" s="23"/>
      <c r="E24" s="7"/>
      <c r="F24" s="7"/>
      <c r="G24" s="22"/>
      <c r="H24" s="21"/>
      <c r="I24" s="7"/>
    </row>
    <row r="25" spans="1:21" ht="21" customHeight="1" x14ac:dyDescent="0.25">
      <c r="C25" s="7"/>
      <c r="D25" s="24"/>
      <c r="E25" s="7"/>
      <c r="G25" s="22"/>
      <c r="H25" s="21"/>
    </row>
    <row r="26" spans="1:21" ht="21" customHeight="1" x14ac:dyDescent="0.25">
      <c r="C26" s="7"/>
      <c r="D26" s="25"/>
      <c r="E26" s="7"/>
      <c r="G26" s="22"/>
      <c r="H26" s="21"/>
    </row>
    <row r="27" spans="1:21" ht="21" customHeight="1" x14ac:dyDescent="0.25">
      <c r="C27" s="7"/>
      <c r="D27" s="25"/>
      <c r="E27" s="7"/>
      <c r="G27" s="22"/>
      <c r="H27" s="21"/>
    </row>
    <row r="28" spans="1:21" ht="21" customHeight="1" x14ac:dyDescent="0.25">
      <c r="B28" s="26"/>
      <c r="C28" s="21"/>
      <c r="D28" s="7"/>
      <c r="E28" s="7"/>
      <c r="G28" s="25"/>
      <c r="H28" s="21"/>
    </row>
    <row r="29" spans="1:21" ht="21" customHeight="1" x14ac:dyDescent="0.25">
      <c r="G29" s="27"/>
      <c r="H29" s="21"/>
    </row>
    <row r="30" spans="1:21" x14ac:dyDescent="0.25">
      <c r="G30" s="28"/>
      <c r="H30" s="28"/>
    </row>
    <row r="31" spans="1:21" x14ac:dyDescent="0.25">
      <c r="B31" s="3" t="s">
        <v>27</v>
      </c>
    </row>
  </sheetData>
  <mergeCells count="14">
    <mergeCell ref="B2:H2"/>
    <mergeCell ref="F3:G3"/>
    <mergeCell ref="B5:D5"/>
    <mergeCell ref="B6:B8"/>
    <mergeCell ref="C6:C8"/>
    <mergeCell ref="F6:F8"/>
    <mergeCell ref="D7:D8"/>
    <mergeCell ref="E7:E8"/>
    <mergeCell ref="G7:G8"/>
    <mergeCell ref="B18:H18"/>
    <mergeCell ref="I7:I8"/>
    <mergeCell ref="B14:F14"/>
    <mergeCell ref="B15:F15"/>
    <mergeCell ref="H6:H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U33"/>
  <sheetViews>
    <sheetView zoomScale="65" zoomScaleNormal="65" zoomScaleSheetLayoutView="70" workbookViewId="0">
      <selection activeCell="E20" sqref="E20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1" style="3" customWidth="1"/>
    <col min="9" max="9" width="21.140625" style="3" customWidth="1"/>
    <col min="10" max="250" width="9.140625" style="37" customWidth="1"/>
    <col min="251" max="251" width="1.42578125" style="37" customWidth="1"/>
    <col min="252" max="252" width="27.28515625" style="37" customWidth="1"/>
    <col min="253" max="253" width="20" style="37" customWidth="1"/>
    <col min="254" max="254" width="18.7109375" style="37" customWidth="1"/>
    <col min="255" max="255" width="20.140625" style="37" customWidth="1"/>
    <col min="256" max="16384" width="45.7109375" style="37"/>
  </cols>
  <sheetData>
    <row r="1" spans="1:9" s="36" customFormat="1" ht="30" x14ac:dyDescent="0.25">
      <c r="A1" s="2"/>
      <c r="I1" s="2"/>
    </row>
    <row r="2" spans="1:9" s="36" customFormat="1" ht="36.75" customHeight="1" x14ac:dyDescent="0.25">
      <c r="A2" s="2"/>
      <c r="B2" s="279" t="s">
        <v>14</v>
      </c>
      <c r="C2" s="279"/>
      <c r="D2" s="279"/>
      <c r="E2" s="279"/>
      <c r="F2" s="279"/>
      <c r="G2" s="279"/>
      <c r="H2" s="279"/>
      <c r="I2" s="2"/>
    </row>
    <row r="3" spans="1:9" ht="36.75" customHeight="1" x14ac:dyDescent="0.25">
      <c r="F3" s="306"/>
      <c r="G3" s="306"/>
    </row>
    <row r="4" spans="1:9" ht="24" customHeight="1" thickBot="1" x14ac:dyDescent="0.3">
      <c r="F4" s="5"/>
    </row>
    <row r="5" spans="1:9" ht="38.25" customHeight="1" thickBot="1" x14ac:dyDescent="0.3">
      <c r="B5" s="295" t="s">
        <v>38</v>
      </c>
      <c r="C5" s="295"/>
      <c r="D5" s="295"/>
      <c r="E5" s="6"/>
      <c r="F5" s="6"/>
      <c r="G5" s="7"/>
      <c r="H5" s="335" t="s">
        <v>136</v>
      </c>
      <c r="I5" s="336"/>
    </row>
    <row r="6" spans="1:9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300" t="s">
        <v>36</v>
      </c>
      <c r="I6" s="300" t="s">
        <v>37</v>
      </c>
    </row>
    <row r="7" spans="1:9" ht="12.75" customHeight="1" x14ac:dyDescent="0.25">
      <c r="B7" s="311"/>
      <c r="C7" s="311"/>
      <c r="D7" s="300" t="s">
        <v>5</v>
      </c>
      <c r="E7" s="300" t="s">
        <v>6</v>
      </c>
      <c r="F7" s="311"/>
      <c r="G7" s="300" t="s">
        <v>6</v>
      </c>
      <c r="H7" s="311"/>
      <c r="I7" s="311"/>
    </row>
    <row r="8" spans="1:9" ht="28.5" customHeight="1" thickBot="1" x14ac:dyDescent="0.3">
      <c r="B8" s="311"/>
      <c r="C8" s="311"/>
      <c r="D8" s="334"/>
      <c r="E8" s="334"/>
      <c r="F8" s="311"/>
      <c r="G8" s="337"/>
      <c r="H8" s="334"/>
      <c r="I8" s="334"/>
    </row>
    <row r="9" spans="1:9" ht="37.5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08" t="s">
        <v>181</v>
      </c>
      <c r="G9" s="109">
        <v>44865</v>
      </c>
      <c r="H9" s="110" t="s">
        <v>180</v>
      </c>
      <c r="I9" s="110" t="s">
        <v>182</v>
      </c>
    </row>
    <row r="10" spans="1:9" ht="39.6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138</v>
      </c>
      <c r="G10" s="112">
        <f>G9+23</f>
        <v>44888</v>
      </c>
      <c r="H10" s="113">
        <f>G10+1</f>
        <v>44889</v>
      </c>
      <c r="I10" s="113">
        <f>G10+2</f>
        <v>44890</v>
      </c>
    </row>
    <row r="11" spans="1:9" ht="45" hidden="1" customHeight="1" x14ac:dyDescent="0.25">
      <c r="B11" s="140" t="s">
        <v>101</v>
      </c>
      <c r="C11" s="140" t="s">
        <v>102</v>
      </c>
      <c r="D11" s="141">
        <f>D10+25</f>
        <v>44888</v>
      </c>
      <c r="E11" s="142">
        <f>D11+14</f>
        <v>44902</v>
      </c>
      <c r="F11" s="146" t="s">
        <v>139</v>
      </c>
      <c r="G11" s="147">
        <f>G10+22</f>
        <v>44910</v>
      </c>
      <c r="H11" s="148">
        <f>G11+3</f>
        <v>44913</v>
      </c>
      <c r="I11" s="148">
        <f>G11+4</f>
        <v>44914</v>
      </c>
    </row>
    <row r="12" spans="1:9" ht="45" customHeight="1" thickBot="1" x14ac:dyDescent="0.3">
      <c r="B12" s="18" t="s">
        <v>101</v>
      </c>
      <c r="C12" s="18" t="s">
        <v>102</v>
      </c>
      <c r="D12" s="19">
        <v>44890</v>
      </c>
      <c r="E12" s="13">
        <f>D12+23</f>
        <v>44913</v>
      </c>
      <c r="F12" s="45" t="s">
        <v>228</v>
      </c>
      <c r="G12" s="46">
        <v>44917</v>
      </c>
      <c r="H12" s="44">
        <f>G12+3</f>
        <v>44920</v>
      </c>
      <c r="I12" s="44">
        <f>G12+4</f>
        <v>44921</v>
      </c>
    </row>
    <row r="13" spans="1:9" ht="45" customHeight="1" thickBot="1" x14ac:dyDescent="0.3">
      <c r="B13" s="18" t="s">
        <v>194</v>
      </c>
      <c r="C13" s="18" t="s">
        <v>195</v>
      </c>
      <c r="D13" s="19">
        <v>44903</v>
      </c>
      <c r="E13" s="13">
        <f>D13+19</f>
        <v>44922</v>
      </c>
      <c r="F13" s="45" t="s">
        <v>229</v>
      </c>
      <c r="G13" s="46">
        <v>44924</v>
      </c>
      <c r="H13" s="44">
        <f>G13+3</f>
        <v>44927</v>
      </c>
      <c r="I13" s="44">
        <f>G13+4</f>
        <v>44928</v>
      </c>
    </row>
    <row r="14" spans="1:9" ht="10.5" customHeight="1" x14ac:dyDescent="0.25">
      <c r="B14" s="14"/>
      <c r="C14" s="14"/>
      <c r="D14" s="15"/>
      <c r="E14" s="16"/>
      <c r="F14" s="17"/>
      <c r="G14" s="16"/>
      <c r="H14" s="16"/>
    </row>
    <row r="15" spans="1:9" ht="15" hidden="1" customHeight="1" x14ac:dyDescent="0.25">
      <c r="B15" s="318" t="s">
        <v>25</v>
      </c>
      <c r="C15" s="319"/>
      <c r="D15" s="319"/>
      <c r="E15" s="319"/>
      <c r="F15" s="320"/>
      <c r="G15" s="16"/>
      <c r="H15" s="16"/>
    </row>
    <row r="16" spans="1:9" ht="15.75" hidden="1" customHeight="1" x14ac:dyDescent="0.25">
      <c r="B16" s="321" t="s">
        <v>26</v>
      </c>
      <c r="C16" s="322"/>
      <c r="D16" s="322"/>
      <c r="E16" s="322"/>
      <c r="F16" s="323"/>
      <c r="G16" s="16"/>
      <c r="H16" s="16"/>
    </row>
    <row r="17" spans="1:21" ht="9" customHeight="1" x14ac:dyDescent="0.25">
      <c r="B17" s="20"/>
      <c r="C17" s="20"/>
      <c r="D17" s="20"/>
      <c r="E17" s="20"/>
      <c r="F17" s="20"/>
      <c r="G17" s="16"/>
      <c r="H17" s="16"/>
    </row>
    <row r="18" spans="1:21" ht="15.75" customHeight="1" x14ac:dyDescent="0.25">
      <c r="B18" s="20"/>
      <c r="C18" s="20"/>
      <c r="D18" s="20"/>
      <c r="E18" s="20"/>
      <c r="F18" s="20"/>
      <c r="G18" s="16"/>
      <c r="H18" s="16"/>
    </row>
    <row r="19" spans="1:21" ht="21.95" customHeight="1" x14ac:dyDescent="0.25">
      <c r="B19" s="303" t="s">
        <v>199</v>
      </c>
      <c r="C19" s="303"/>
      <c r="D19" s="303"/>
      <c r="E19" s="303"/>
      <c r="F19" s="303"/>
      <c r="G19" s="303"/>
      <c r="H19" s="303"/>
      <c r="I19" s="303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5.75" customHeight="1" x14ac:dyDescent="0.25">
      <c r="B20" s="20"/>
      <c r="C20" s="20"/>
      <c r="D20" s="20"/>
      <c r="E20" s="20"/>
      <c r="F20" s="17"/>
      <c r="G20" s="16"/>
      <c r="H20" s="16"/>
    </row>
    <row r="21" spans="1:21" ht="15.75" customHeight="1" x14ac:dyDescent="0.25">
      <c r="B21" s="20"/>
      <c r="C21" s="20"/>
      <c r="D21" s="20"/>
      <c r="E21" s="20"/>
      <c r="F21" s="17"/>
      <c r="G21" s="16"/>
      <c r="H21" s="16"/>
    </row>
    <row r="22" spans="1:21" s="39" customFormat="1" ht="21" customHeight="1" x14ac:dyDescent="0.25">
      <c r="A22" s="7"/>
      <c r="B22" s="7"/>
      <c r="C22" s="7"/>
      <c r="D22" s="7"/>
      <c r="E22" s="7"/>
      <c r="F22" s="7"/>
      <c r="G22" s="22"/>
      <c r="H22" s="21"/>
      <c r="I22" s="7"/>
    </row>
    <row r="23" spans="1:21" s="39" customFormat="1" ht="21" customHeight="1" x14ac:dyDescent="0.25">
      <c r="A23" s="7"/>
      <c r="B23" s="7"/>
      <c r="C23" s="7"/>
      <c r="D23" s="7"/>
      <c r="E23" s="7"/>
      <c r="F23" s="7"/>
      <c r="G23" s="22"/>
      <c r="H23" s="21"/>
      <c r="I23" s="7"/>
    </row>
    <row r="24" spans="1:21" s="39" customFormat="1" ht="21" customHeight="1" x14ac:dyDescent="0.25">
      <c r="A24" s="7"/>
      <c r="B24" s="7"/>
      <c r="C24" s="7"/>
      <c r="D24" s="7"/>
      <c r="E24" s="7"/>
      <c r="F24" s="7"/>
      <c r="G24" s="22"/>
      <c r="H24" s="21"/>
      <c r="I24" s="7"/>
    </row>
    <row r="25" spans="1:21" s="39" customFormat="1" ht="21" customHeight="1" x14ac:dyDescent="0.25">
      <c r="A25" s="7"/>
      <c r="B25" s="7"/>
      <c r="C25" s="7"/>
      <c r="D25" s="7"/>
      <c r="E25" s="7"/>
      <c r="F25" s="7"/>
      <c r="G25" s="22"/>
      <c r="H25" s="21"/>
      <c r="I25" s="7"/>
    </row>
    <row r="26" spans="1:21" s="39" customFormat="1" ht="21" customHeight="1" x14ac:dyDescent="0.25">
      <c r="A26" s="7"/>
      <c r="B26" s="3"/>
      <c r="C26" s="7"/>
      <c r="D26" s="23"/>
      <c r="E26" s="7"/>
      <c r="F26" s="7"/>
      <c r="G26" s="22"/>
      <c r="H26" s="21"/>
      <c r="I26" s="7"/>
    </row>
    <row r="27" spans="1:21" ht="21" customHeight="1" x14ac:dyDescent="0.25">
      <c r="C27" s="7"/>
      <c r="D27" s="24"/>
      <c r="E27" s="7"/>
      <c r="G27" s="22"/>
      <c r="H27" s="21"/>
    </row>
    <row r="28" spans="1:21" ht="21" customHeight="1" x14ac:dyDescent="0.25">
      <c r="C28" s="7"/>
      <c r="D28" s="25"/>
      <c r="E28" s="7"/>
      <c r="G28" s="22"/>
      <c r="H28" s="21"/>
    </row>
    <row r="29" spans="1:21" ht="21" customHeight="1" x14ac:dyDescent="0.25">
      <c r="C29" s="7"/>
      <c r="D29" s="25"/>
      <c r="E29" s="7"/>
      <c r="G29" s="22"/>
      <c r="H29" s="21"/>
    </row>
    <row r="30" spans="1:21" ht="21" customHeight="1" x14ac:dyDescent="0.25">
      <c r="B30" s="26"/>
      <c r="C30" s="21"/>
      <c r="D30" s="7"/>
      <c r="E30" s="7"/>
      <c r="G30" s="25"/>
      <c r="H30" s="21"/>
    </row>
    <row r="31" spans="1:21" ht="21" customHeight="1" x14ac:dyDescent="0.25">
      <c r="G31" s="27"/>
      <c r="H31" s="21"/>
    </row>
    <row r="32" spans="1:21" x14ac:dyDescent="0.25">
      <c r="G32" s="28"/>
      <c r="H32" s="28"/>
    </row>
    <row r="33" spans="2:2" x14ac:dyDescent="0.25">
      <c r="B33" s="3" t="s">
        <v>27</v>
      </c>
    </row>
  </sheetData>
  <mergeCells count="15">
    <mergeCell ref="H5:I5"/>
    <mergeCell ref="B2:H2"/>
    <mergeCell ref="F3:G3"/>
    <mergeCell ref="B5:D5"/>
    <mergeCell ref="B6:B8"/>
    <mergeCell ref="C6:C8"/>
    <mergeCell ref="F6:F8"/>
    <mergeCell ref="D7:D8"/>
    <mergeCell ref="E7:E8"/>
    <mergeCell ref="G7:G8"/>
    <mergeCell ref="B19:I19"/>
    <mergeCell ref="H6:H8"/>
    <mergeCell ref="I6:I8"/>
    <mergeCell ref="B15:F15"/>
    <mergeCell ref="B16:F16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U37"/>
  <sheetViews>
    <sheetView topLeftCell="A5" zoomScale="70" zoomScaleNormal="70" zoomScaleSheetLayoutView="70" workbookViewId="0">
      <selection activeCell="B4" sqref="B4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4" style="3" customWidth="1"/>
    <col min="9" max="9" width="23.42578125" style="3" customWidth="1"/>
    <col min="10" max="250" width="9.140625" style="37" customWidth="1"/>
    <col min="251" max="251" width="1.42578125" style="37" customWidth="1"/>
    <col min="252" max="252" width="27.28515625" style="37" customWidth="1"/>
    <col min="253" max="253" width="20" style="37" customWidth="1"/>
    <col min="254" max="254" width="18.7109375" style="37" customWidth="1"/>
    <col min="255" max="255" width="20.140625" style="37" customWidth="1"/>
    <col min="256" max="16384" width="45.7109375" style="37"/>
  </cols>
  <sheetData>
    <row r="1" spans="1:9" s="36" customFormat="1" ht="30" x14ac:dyDescent="0.25">
      <c r="A1" s="2"/>
      <c r="I1" s="2"/>
    </row>
    <row r="2" spans="1:9" s="36" customFormat="1" ht="36.75" customHeight="1" x14ac:dyDescent="0.25">
      <c r="A2" s="2"/>
      <c r="B2" s="279" t="s">
        <v>14</v>
      </c>
      <c r="C2" s="279"/>
      <c r="D2" s="279"/>
      <c r="E2" s="279"/>
      <c r="F2" s="279"/>
      <c r="G2" s="279"/>
      <c r="H2" s="279"/>
      <c r="I2" s="279"/>
    </row>
    <row r="3" spans="1:9" ht="36.75" customHeight="1" x14ac:dyDescent="0.25">
      <c r="F3" s="306"/>
      <c r="G3" s="306"/>
    </row>
    <row r="4" spans="1:9" ht="24" customHeight="1" thickBot="1" x14ac:dyDescent="0.3">
      <c r="F4" s="5"/>
    </row>
    <row r="5" spans="1:9" ht="38.25" customHeight="1" thickBot="1" x14ac:dyDescent="0.3">
      <c r="B5" s="324" t="s">
        <v>89</v>
      </c>
      <c r="C5" s="324"/>
      <c r="D5" s="324"/>
      <c r="E5" s="6"/>
      <c r="F5" s="6"/>
      <c r="G5" s="7"/>
      <c r="I5" s="53" t="s">
        <v>40</v>
      </c>
    </row>
    <row r="6" spans="1:9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8" t="s">
        <v>4</v>
      </c>
      <c r="H6" s="9" t="s">
        <v>42</v>
      </c>
      <c r="I6" s="9" t="s">
        <v>41</v>
      </c>
    </row>
    <row r="7" spans="1:9" ht="12.75" customHeight="1" x14ac:dyDescent="0.25">
      <c r="B7" s="297"/>
      <c r="C7" s="316"/>
      <c r="D7" s="314" t="s">
        <v>5</v>
      </c>
      <c r="E7" s="314" t="s">
        <v>29</v>
      </c>
      <c r="F7" s="316"/>
      <c r="G7" s="314" t="s">
        <v>29</v>
      </c>
      <c r="H7" s="315" t="s">
        <v>88</v>
      </c>
      <c r="I7" s="315" t="s">
        <v>43</v>
      </c>
    </row>
    <row r="8" spans="1:9" ht="28.5" customHeight="1" thickBot="1" x14ac:dyDescent="0.3">
      <c r="B8" s="297"/>
      <c r="C8" s="316"/>
      <c r="D8" s="299"/>
      <c r="E8" s="299"/>
      <c r="F8" s="316"/>
      <c r="G8" s="299"/>
      <c r="H8" s="299"/>
      <c r="I8" s="299"/>
    </row>
    <row r="9" spans="1:9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94" t="s">
        <v>44</v>
      </c>
      <c r="G9" s="95">
        <v>44868</v>
      </c>
      <c r="H9" s="96">
        <f>G9+1</f>
        <v>44869</v>
      </c>
      <c r="I9" s="96">
        <f>G9+1</f>
        <v>44869</v>
      </c>
    </row>
    <row r="10" spans="1:9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D10+12</f>
        <v>44875</v>
      </c>
      <c r="F10" s="97" t="s">
        <v>45</v>
      </c>
      <c r="G10" s="98">
        <f>G9+10</f>
        <v>44878</v>
      </c>
      <c r="H10" s="93">
        <f>G10+5</f>
        <v>44883</v>
      </c>
      <c r="I10" s="93">
        <f>G10+5</f>
        <v>44883</v>
      </c>
    </row>
    <row r="11" spans="1:9" ht="30" hidden="1" customHeight="1" x14ac:dyDescent="0.25">
      <c r="B11" s="140" t="s">
        <v>101</v>
      </c>
      <c r="C11" s="140" t="s">
        <v>102</v>
      </c>
      <c r="D11" s="141">
        <f>D10+25</f>
        <v>44888</v>
      </c>
      <c r="E11" s="142">
        <f>D11+15</f>
        <v>44903</v>
      </c>
      <c r="F11" s="143" t="s">
        <v>192</v>
      </c>
      <c r="G11" s="144">
        <f>G10+28</f>
        <v>44906</v>
      </c>
      <c r="H11" s="142">
        <f>G11+5</f>
        <v>44911</v>
      </c>
      <c r="I11" s="142">
        <f>G11+5</f>
        <v>44911</v>
      </c>
    </row>
    <row r="12" spans="1:9" ht="30" customHeight="1" thickBot="1" x14ac:dyDescent="0.3">
      <c r="B12" s="18" t="s">
        <v>101</v>
      </c>
      <c r="C12" s="18" t="s">
        <v>102</v>
      </c>
      <c r="D12" s="19">
        <v>44890</v>
      </c>
      <c r="E12" s="13">
        <f>D12+22</f>
        <v>44912</v>
      </c>
      <c r="F12" s="219" t="s">
        <v>184</v>
      </c>
      <c r="G12" s="220">
        <f>G11+14</f>
        <v>44920</v>
      </c>
      <c r="H12" s="13">
        <f>G12+5</f>
        <v>44925</v>
      </c>
      <c r="I12" s="13">
        <f>G12+5</f>
        <v>44925</v>
      </c>
    </row>
    <row r="13" spans="1:9" ht="18" customHeight="1" x14ac:dyDescent="0.25">
      <c r="A13" s="37"/>
      <c r="B13" s="338" t="s">
        <v>200</v>
      </c>
      <c r="C13" s="338"/>
      <c r="D13" s="338"/>
      <c r="E13" s="195"/>
      <c r="F13" s="196"/>
      <c r="G13" s="196"/>
      <c r="H13" s="195"/>
      <c r="I13" s="195"/>
    </row>
    <row r="14" spans="1:9" ht="30" customHeight="1" thickBot="1" x14ac:dyDescent="0.3">
      <c r="A14" s="37"/>
      <c r="B14" s="209"/>
      <c r="C14" s="209"/>
      <c r="D14" s="210"/>
      <c r="E14" s="72"/>
      <c r="F14" s="161"/>
      <c r="G14" s="161"/>
      <c r="H14" s="72"/>
      <c r="I14" s="72"/>
    </row>
    <row r="15" spans="1:9" ht="30" customHeight="1" thickBot="1" x14ac:dyDescent="0.3">
      <c r="B15" s="324" t="s">
        <v>89</v>
      </c>
      <c r="C15" s="324"/>
      <c r="D15" s="324"/>
      <c r="E15" s="6"/>
      <c r="F15" s="6"/>
      <c r="G15" s="7"/>
      <c r="I15" s="163" t="s">
        <v>40</v>
      </c>
    </row>
    <row r="16" spans="1:9" ht="30" customHeight="1" thickBot="1" x14ac:dyDescent="0.3">
      <c r="B16" s="300" t="s">
        <v>0</v>
      </c>
      <c r="C16" s="308" t="s">
        <v>1</v>
      </c>
      <c r="D16" s="8" t="s">
        <v>4</v>
      </c>
      <c r="E16" s="8" t="s">
        <v>16</v>
      </c>
      <c r="F16" s="308" t="s">
        <v>17</v>
      </c>
      <c r="G16" s="8" t="s">
        <v>4</v>
      </c>
      <c r="H16" s="9" t="s">
        <v>42</v>
      </c>
      <c r="I16" s="9" t="s">
        <v>41</v>
      </c>
    </row>
    <row r="17" spans="1:21" ht="30" customHeight="1" x14ac:dyDescent="0.25">
      <c r="B17" s="297"/>
      <c r="C17" s="316"/>
      <c r="D17" s="314" t="s">
        <v>5</v>
      </c>
      <c r="E17" s="314" t="s">
        <v>6</v>
      </c>
      <c r="F17" s="316"/>
      <c r="G17" s="314" t="s">
        <v>6</v>
      </c>
      <c r="H17" s="315" t="s">
        <v>88</v>
      </c>
      <c r="I17" s="315" t="s">
        <v>43</v>
      </c>
    </row>
    <row r="18" spans="1:21" ht="30" customHeight="1" thickBot="1" x14ac:dyDescent="0.3">
      <c r="B18" s="297"/>
      <c r="C18" s="316"/>
      <c r="D18" s="299"/>
      <c r="E18" s="299"/>
      <c r="F18" s="316"/>
      <c r="G18" s="299"/>
      <c r="H18" s="299"/>
      <c r="I18" s="299"/>
    </row>
    <row r="19" spans="1:21" ht="30" customHeight="1" thickBot="1" x14ac:dyDescent="0.3">
      <c r="B19" s="18" t="s">
        <v>194</v>
      </c>
      <c r="C19" s="18" t="s">
        <v>195</v>
      </c>
      <c r="D19" s="19">
        <v>44903</v>
      </c>
      <c r="E19" s="13">
        <f>D19+19</f>
        <v>44922</v>
      </c>
      <c r="F19" s="11" t="s">
        <v>230</v>
      </c>
      <c r="G19" s="32">
        <v>44928</v>
      </c>
      <c r="H19" s="13">
        <f>G19+4</f>
        <v>44932</v>
      </c>
      <c r="I19" s="13">
        <f>G19+4</f>
        <v>44932</v>
      </c>
    </row>
    <row r="20" spans="1:21" ht="3.6" customHeight="1" x14ac:dyDescent="0.25">
      <c r="B20" s="14"/>
      <c r="C20" s="14"/>
      <c r="D20" s="15"/>
      <c r="E20" s="16"/>
      <c r="F20" s="17"/>
      <c r="G20" s="16"/>
      <c r="H20" s="16"/>
    </row>
    <row r="21" spans="1:21" ht="15.95" customHeight="1" x14ac:dyDescent="0.25">
      <c r="B21" s="71" t="s">
        <v>200</v>
      </c>
      <c r="C21" s="71"/>
      <c r="D21" s="71"/>
      <c r="E21" s="20"/>
      <c r="F21" s="20"/>
      <c r="G21" s="16"/>
      <c r="H21" s="16"/>
    </row>
    <row r="22" spans="1:21" ht="15.75" customHeight="1" x14ac:dyDescent="0.25">
      <c r="B22" s="20"/>
      <c r="C22" s="20"/>
      <c r="D22" s="20"/>
      <c r="E22" s="20"/>
      <c r="F22" s="20"/>
      <c r="G22" s="16"/>
      <c r="H22" s="16"/>
    </row>
    <row r="23" spans="1:21" ht="15.95" customHeight="1" x14ac:dyDescent="0.25">
      <c r="B23" s="20"/>
      <c r="C23" s="20"/>
      <c r="D23" s="20"/>
      <c r="E23" s="20"/>
      <c r="F23" s="17"/>
      <c r="G23" s="16"/>
      <c r="H23" s="16"/>
    </row>
    <row r="24" spans="1:21" ht="21" customHeight="1" x14ac:dyDescent="0.25">
      <c r="B24" s="303" t="s">
        <v>199</v>
      </c>
      <c r="C24" s="303"/>
      <c r="D24" s="303"/>
      <c r="E24" s="303"/>
      <c r="F24" s="303"/>
      <c r="G24" s="303"/>
      <c r="H24" s="303"/>
      <c r="I24" s="303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1" ht="15.75" customHeight="1" x14ac:dyDescent="0.25">
      <c r="B25" s="20"/>
      <c r="C25" s="20"/>
      <c r="D25" s="20"/>
      <c r="E25" s="20"/>
      <c r="F25" s="17"/>
      <c r="G25" s="16"/>
      <c r="H25" s="16"/>
    </row>
    <row r="26" spans="1:21" s="39" customFormat="1" ht="21" customHeight="1" x14ac:dyDescent="0.25">
      <c r="A26" s="7"/>
      <c r="B26" s="7"/>
      <c r="C26" s="7"/>
      <c r="D26" s="7"/>
      <c r="E26" s="7"/>
      <c r="F26" s="7"/>
      <c r="G26" s="22"/>
      <c r="H26" s="21"/>
      <c r="I26" s="7"/>
    </row>
    <row r="27" spans="1:21" s="39" customFormat="1" ht="21" customHeight="1" x14ac:dyDescent="0.25">
      <c r="A27" s="7"/>
      <c r="B27" s="7"/>
      <c r="C27" s="7"/>
      <c r="D27" s="7"/>
      <c r="E27" s="7"/>
      <c r="F27" s="7"/>
      <c r="G27" s="22"/>
      <c r="H27" s="21"/>
      <c r="I27" s="7"/>
    </row>
    <row r="28" spans="1:21" s="39" customFormat="1" ht="21" customHeight="1" x14ac:dyDescent="0.25">
      <c r="A28" s="7"/>
      <c r="B28" s="7"/>
      <c r="C28" s="7"/>
      <c r="D28" s="7"/>
      <c r="E28" s="7"/>
      <c r="F28" s="7"/>
      <c r="G28" s="22"/>
      <c r="H28" s="21"/>
      <c r="I28" s="7"/>
    </row>
    <row r="29" spans="1:21" s="39" customFormat="1" ht="21" customHeight="1" x14ac:dyDescent="0.25">
      <c r="A29" s="7"/>
      <c r="B29" s="7"/>
      <c r="C29" s="7"/>
      <c r="D29" s="7"/>
      <c r="E29" s="7"/>
      <c r="F29" s="7"/>
      <c r="G29" s="22"/>
      <c r="H29" s="21"/>
      <c r="I29" s="7"/>
    </row>
    <row r="30" spans="1:21" s="39" customFormat="1" ht="21" customHeight="1" x14ac:dyDescent="0.25">
      <c r="A30" s="7"/>
      <c r="B30" s="3"/>
      <c r="C30" s="7"/>
      <c r="D30" s="23"/>
      <c r="E30" s="7"/>
      <c r="F30" s="7"/>
      <c r="G30" s="22"/>
      <c r="H30" s="21"/>
      <c r="I30" s="7"/>
    </row>
    <row r="31" spans="1:21" ht="21" customHeight="1" x14ac:dyDescent="0.25">
      <c r="C31" s="7"/>
      <c r="D31" s="24"/>
      <c r="E31" s="7"/>
      <c r="G31" s="22"/>
      <c r="H31" s="21"/>
    </row>
    <row r="32" spans="1:21" ht="21" customHeight="1" x14ac:dyDescent="0.25">
      <c r="C32" s="7"/>
      <c r="D32" s="25"/>
      <c r="E32" s="7"/>
      <c r="G32" s="22"/>
      <c r="H32" s="21"/>
    </row>
    <row r="33" spans="2:8" ht="21" customHeight="1" x14ac:dyDescent="0.25">
      <c r="C33" s="7"/>
      <c r="D33" s="25"/>
      <c r="E33" s="7"/>
      <c r="G33" s="22"/>
      <c r="H33" s="21"/>
    </row>
    <row r="34" spans="2:8" ht="21" customHeight="1" x14ac:dyDescent="0.25">
      <c r="B34" s="26"/>
      <c r="C34" s="21"/>
      <c r="D34" s="7"/>
      <c r="E34" s="7"/>
      <c r="G34" s="25"/>
      <c r="H34" s="21"/>
    </row>
    <row r="35" spans="2:8" ht="21" customHeight="1" x14ac:dyDescent="0.25">
      <c r="G35" s="27"/>
      <c r="H35" s="21"/>
    </row>
    <row r="36" spans="2:8" x14ac:dyDescent="0.25">
      <c r="G36" s="28"/>
      <c r="H36" s="28"/>
    </row>
    <row r="37" spans="2:8" x14ac:dyDescent="0.25">
      <c r="B37" s="3" t="s">
        <v>27</v>
      </c>
    </row>
  </sheetData>
  <mergeCells count="22">
    <mergeCell ref="H7:H8"/>
    <mergeCell ref="C6:C8"/>
    <mergeCell ref="F6:F8"/>
    <mergeCell ref="D7:D8"/>
    <mergeCell ref="E7:E8"/>
    <mergeCell ref="G7:G8"/>
    <mergeCell ref="H17:H18"/>
    <mergeCell ref="I17:I18"/>
    <mergeCell ref="B13:D13"/>
    <mergeCell ref="B2:I2"/>
    <mergeCell ref="B24:I24"/>
    <mergeCell ref="B5:D5"/>
    <mergeCell ref="I7:I8"/>
    <mergeCell ref="B15:D15"/>
    <mergeCell ref="B16:B18"/>
    <mergeCell ref="C16:C18"/>
    <mergeCell ref="F16:F18"/>
    <mergeCell ref="D17:D18"/>
    <mergeCell ref="E17:E18"/>
    <mergeCell ref="G17:G18"/>
    <mergeCell ref="F3:G3"/>
    <mergeCell ref="B6:B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B1:U42"/>
  <sheetViews>
    <sheetView zoomScale="65" zoomScaleNormal="65" zoomScaleSheetLayoutView="70" workbookViewId="0">
      <selection activeCell="F3" sqref="F3:G3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19.5703125" style="3" customWidth="1"/>
    <col min="8" max="8" width="17.140625" style="3" customWidth="1"/>
    <col min="9" max="9" width="17.5703125" style="3" customWidth="1"/>
    <col min="10" max="10" width="19.85546875" style="3" customWidth="1"/>
    <col min="11" max="250" width="9.140625" style="3" customWidth="1"/>
    <col min="251" max="251" width="1.42578125" style="3" customWidth="1"/>
    <col min="252" max="252" width="27.28515625" style="3" customWidth="1"/>
    <col min="253" max="253" width="20" style="3" customWidth="1"/>
    <col min="254" max="254" width="18.7109375" style="3" customWidth="1"/>
    <col min="255" max="255" width="20.140625" style="3" customWidth="1"/>
    <col min="256" max="16384" width="45.7109375" style="3"/>
  </cols>
  <sheetData>
    <row r="1" spans="2:10" s="2" customFormat="1" ht="30" x14ac:dyDescent="0.25"/>
    <row r="2" spans="2:10" s="2" customFormat="1" ht="36.75" customHeight="1" x14ac:dyDescent="0.25">
      <c r="B2" s="279" t="s">
        <v>14</v>
      </c>
      <c r="C2" s="279"/>
      <c r="D2" s="279"/>
      <c r="E2" s="279"/>
      <c r="F2" s="279"/>
      <c r="G2" s="279"/>
      <c r="H2" s="279"/>
      <c r="I2" s="279"/>
      <c r="J2" s="279"/>
    </row>
    <row r="3" spans="2:10" ht="26.45" customHeight="1" x14ac:dyDescent="0.25">
      <c r="F3" s="306"/>
      <c r="G3" s="306"/>
    </row>
    <row r="4" spans="2:10" ht="24" customHeight="1" thickBot="1" x14ac:dyDescent="0.3">
      <c r="F4" s="5"/>
    </row>
    <row r="5" spans="2:10" ht="38.25" customHeight="1" thickBot="1" x14ac:dyDescent="0.3">
      <c r="B5" s="324" t="s">
        <v>46</v>
      </c>
      <c r="C5" s="324"/>
      <c r="D5" s="324"/>
      <c r="E5" s="6"/>
      <c r="F5" s="6"/>
      <c r="G5" s="7"/>
      <c r="I5" s="304" t="s">
        <v>144</v>
      </c>
      <c r="J5" s="305"/>
    </row>
    <row r="6" spans="2:10" ht="27.75" customHeight="1" thickBot="1" x14ac:dyDescent="0.3">
      <c r="B6" s="300" t="s">
        <v>0</v>
      </c>
      <c r="C6" s="308" t="s">
        <v>1</v>
      </c>
      <c r="D6" s="8" t="s">
        <v>4</v>
      </c>
      <c r="E6" s="8" t="s">
        <v>16</v>
      </c>
      <c r="F6" s="308" t="s">
        <v>17</v>
      </c>
      <c r="G6" s="8" t="s">
        <v>4</v>
      </c>
      <c r="H6" s="30" t="s">
        <v>47</v>
      </c>
      <c r="I6" s="9" t="s">
        <v>48</v>
      </c>
      <c r="J6" s="9" t="s">
        <v>7</v>
      </c>
    </row>
    <row r="7" spans="2:10" ht="12.75" customHeight="1" x14ac:dyDescent="0.25">
      <c r="B7" s="297"/>
      <c r="C7" s="316"/>
      <c r="D7" s="314" t="s">
        <v>5</v>
      </c>
      <c r="E7" s="314" t="s">
        <v>29</v>
      </c>
      <c r="F7" s="316"/>
      <c r="G7" s="314" t="s">
        <v>29</v>
      </c>
      <c r="H7" s="315" t="s">
        <v>140</v>
      </c>
      <c r="I7" s="315" t="s">
        <v>49</v>
      </c>
      <c r="J7" s="315" t="s">
        <v>50</v>
      </c>
    </row>
    <row r="8" spans="2:10" ht="28.5" customHeight="1" x14ac:dyDescent="0.25">
      <c r="B8" s="297"/>
      <c r="C8" s="316"/>
      <c r="D8" s="297"/>
      <c r="E8" s="297"/>
      <c r="F8" s="316"/>
      <c r="G8" s="297"/>
      <c r="H8" s="297"/>
      <c r="I8" s="297"/>
      <c r="J8" s="297"/>
    </row>
    <row r="9" spans="2:10" ht="29.45" hidden="1" customHeight="1" x14ac:dyDescent="0.25">
      <c r="B9" s="114" t="s">
        <v>10</v>
      </c>
      <c r="C9" s="114" t="s">
        <v>11</v>
      </c>
      <c r="D9" s="92">
        <v>44844</v>
      </c>
      <c r="E9" s="93">
        <f>D9+16</f>
        <v>44860</v>
      </c>
      <c r="F9" s="102" t="s">
        <v>141</v>
      </c>
      <c r="G9" s="103">
        <v>44865</v>
      </c>
      <c r="H9" s="104">
        <f>G9+2</f>
        <v>44867</v>
      </c>
      <c r="I9" s="104">
        <f>G9+3</f>
        <v>44868</v>
      </c>
      <c r="J9" s="104">
        <f>G9+4</f>
        <v>44869</v>
      </c>
    </row>
    <row r="10" spans="2:10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D10+12</f>
        <v>44875</v>
      </c>
      <c r="F10" s="97" t="s">
        <v>142</v>
      </c>
      <c r="G10" s="98">
        <f>G9+14</f>
        <v>44879</v>
      </c>
      <c r="H10" s="93">
        <f>G10+2</f>
        <v>44881</v>
      </c>
      <c r="I10" s="93">
        <f>G10+3</f>
        <v>44882</v>
      </c>
      <c r="J10" s="93">
        <f>G10+4</f>
        <v>44883</v>
      </c>
    </row>
    <row r="11" spans="2:10" ht="30" hidden="1" customHeight="1" x14ac:dyDescent="0.25">
      <c r="B11" s="91" t="s">
        <v>101</v>
      </c>
      <c r="C11" s="91" t="s">
        <v>102</v>
      </c>
      <c r="D11" s="92">
        <f>D10+25</f>
        <v>44888</v>
      </c>
      <c r="E11" s="93">
        <f>D11+15</f>
        <v>44903</v>
      </c>
      <c r="F11" s="97" t="s">
        <v>143</v>
      </c>
      <c r="G11" s="98">
        <f>G10+28</f>
        <v>44907</v>
      </c>
      <c r="H11" s="93">
        <f>G11+2</f>
        <v>44909</v>
      </c>
      <c r="I11" s="93">
        <f>G11+3</f>
        <v>44910</v>
      </c>
      <c r="J11" s="93">
        <f>G11+4</f>
        <v>44911</v>
      </c>
    </row>
    <row r="12" spans="2:10" ht="30" customHeight="1" thickBot="1" x14ac:dyDescent="0.3">
      <c r="B12" s="18" t="s">
        <v>101</v>
      </c>
      <c r="C12" s="18" t="s">
        <v>102</v>
      </c>
      <c r="D12" s="19">
        <v>44890</v>
      </c>
      <c r="E12" s="13">
        <f>D12+22</f>
        <v>44912</v>
      </c>
      <c r="F12" s="219" t="s">
        <v>231</v>
      </c>
      <c r="G12" s="220">
        <v>44914</v>
      </c>
      <c r="H12" s="13">
        <f>G12+2</f>
        <v>44916</v>
      </c>
      <c r="I12" s="13">
        <f>G12+3</f>
        <v>44917</v>
      </c>
      <c r="J12" s="13">
        <f>G12+4</f>
        <v>44918</v>
      </c>
    </row>
    <row r="13" spans="2:10" ht="15.6" customHeight="1" x14ac:dyDescent="0.25">
      <c r="B13" s="80" t="s">
        <v>183</v>
      </c>
      <c r="C13" s="79"/>
      <c r="D13" s="15"/>
      <c r="E13" s="16"/>
      <c r="F13" s="17"/>
      <c r="G13" s="16"/>
      <c r="H13" s="16"/>
    </row>
    <row r="14" spans="2:10" ht="10.5" customHeight="1" x14ac:dyDescent="0.25">
      <c r="B14" s="14"/>
      <c r="C14" s="14"/>
      <c r="D14" s="15"/>
      <c r="E14" s="16"/>
      <c r="F14" s="17"/>
      <c r="G14" s="16"/>
      <c r="H14" s="16"/>
    </row>
    <row r="15" spans="2:10" ht="10.5" customHeight="1" x14ac:dyDescent="0.25">
      <c r="B15" s="14"/>
      <c r="C15" s="14"/>
      <c r="D15" s="15"/>
      <c r="E15" s="16"/>
      <c r="F15" s="17"/>
      <c r="G15" s="16"/>
      <c r="H15" s="16"/>
    </row>
    <row r="16" spans="2:10" ht="10.5" customHeight="1" thickBot="1" x14ac:dyDescent="0.3">
      <c r="B16" s="14"/>
      <c r="C16" s="14"/>
      <c r="D16" s="15"/>
      <c r="E16" s="16"/>
      <c r="F16" s="17"/>
      <c r="G16" s="16"/>
      <c r="H16" s="16"/>
    </row>
    <row r="17" spans="2:21" ht="24.95" customHeight="1" thickBot="1" x14ac:dyDescent="0.3">
      <c r="B17" s="324" t="s">
        <v>46</v>
      </c>
      <c r="C17" s="324"/>
      <c r="D17" s="324"/>
      <c r="E17" s="6"/>
      <c r="F17" s="6"/>
      <c r="G17" s="7"/>
      <c r="I17" s="304" t="s">
        <v>145</v>
      </c>
      <c r="J17" s="305"/>
    </row>
    <row r="18" spans="2:21" ht="24.95" customHeight="1" thickBot="1" x14ac:dyDescent="0.3">
      <c r="B18" s="300" t="s">
        <v>0</v>
      </c>
      <c r="C18" s="308" t="s">
        <v>1</v>
      </c>
      <c r="D18" s="8" t="s">
        <v>4</v>
      </c>
      <c r="E18" s="8" t="s">
        <v>16</v>
      </c>
      <c r="F18" s="308" t="s">
        <v>17</v>
      </c>
      <c r="G18" s="8" t="s">
        <v>4</v>
      </c>
      <c r="H18" s="9" t="s">
        <v>7</v>
      </c>
      <c r="I18" s="9" t="s">
        <v>47</v>
      </c>
      <c r="J18" s="9" t="s">
        <v>48</v>
      </c>
    </row>
    <row r="19" spans="2:21" ht="24.95" customHeight="1" x14ac:dyDescent="0.25">
      <c r="B19" s="297"/>
      <c r="C19" s="316"/>
      <c r="D19" s="314" t="s">
        <v>5</v>
      </c>
      <c r="E19" s="314" t="s">
        <v>6</v>
      </c>
      <c r="F19" s="316"/>
      <c r="G19" s="314" t="s">
        <v>6</v>
      </c>
      <c r="H19" s="315" t="s">
        <v>146</v>
      </c>
      <c r="I19" s="315" t="s">
        <v>140</v>
      </c>
      <c r="J19" s="315" t="s">
        <v>49</v>
      </c>
    </row>
    <row r="20" spans="2:21" ht="24.95" customHeight="1" thickBot="1" x14ac:dyDescent="0.3">
      <c r="B20" s="297"/>
      <c r="C20" s="316"/>
      <c r="D20" s="297"/>
      <c r="E20" s="297"/>
      <c r="F20" s="316"/>
      <c r="G20" s="297"/>
      <c r="H20" s="297"/>
      <c r="I20" s="297"/>
      <c r="J20" s="297"/>
    </row>
    <row r="21" spans="2:21" ht="30" hidden="1" customHeight="1" x14ac:dyDescent="0.25">
      <c r="B21" s="91" t="s">
        <v>10</v>
      </c>
      <c r="C21" s="91" t="s">
        <v>11</v>
      </c>
      <c r="D21" s="92">
        <v>44844</v>
      </c>
      <c r="E21" s="93">
        <f>D21+16</f>
        <v>44860</v>
      </c>
      <c r="F21" s="102" t="s">
        <v>147</v>
      </c>
      <c r="G21" s="103">
        <v>44864</v>
      </c>
      <c r="H21" s="104">
        <f>G21</f>
        <v>44864</v>
      </c>
      <c r="I21" s="104">
        <f>G21+2</f>
        <v>44866</v>
      </c>
      <c r="J21" s="104">
        <f>G21+1</f>
        <v>44865</v>
      </c>
    </row>
    <row r="22" spans="2:21" ht="30" hidden="1" customHeight="1" x14ac:dyDescent="0.25">
      <c r="B22" s="91" t="s">
        <v>12</v>
      </c>
      <c r="C22" s="91" t="s">
        <v>13</v>
      </c>
      <c r="D22" s="92">
        <f>D21+19</f>
        <v>44863</v>
      </c>
      <c r="E22" s="93">
        <f>D22+11</f>
        <v>44874</v>
      </c>
      <c r="F22" s="97" t="s">
        <v>148</v>
      </c>
      <c r="G22" s="98">
        <f>G21+18</f>
        <v>44882</v>
      </c>
      <c r="H22" s="93">
        <f>G22</f>
        <v>44882</v>
      </c>
      <c r="I22" s="93">
        <f>G22+2</f>
        <v>44884</v>
      </c>
      <c r="J22" s="93">
        <f>G22+1</f>
        <v>44883</v>
      </c>
    </row>
    <row r="23" spans="2:21" ht="30" hidden="1" customHeight="1" x14ac:dyDescent="0.25">
      <c r="B23" s="211" t="s">
        <v>101</v>
      </c>
      <c r="C23" s="211" t="s">
        <v>102</v>
      </c>
      <c r="D23" s="212">
        <f>D22+25</f>
        <v>44888</v>
      </c>
      <c r="E23" s="213">
        <f>D23+14</f>
        <v>44902</v>
      </c>
      <c r="F23" s="214" t="s">
        <v>149</v>
      </c>
      <c r="G23" s="215">
        <f>G22+28</f>
        <v>44910</v>
      </c>
      <c r="H23" s="213">
        <f>G23</f>
        <v>44910</v>
      </c>
      <c r="I23" s="213">
        <f>G23+2</f>
        <v>44912</v>
      </c>
      <c r="J23" s="213">
        <f>G23+1</f>
        <v>44911</v>
      </c>
    </row>
    <row r="24" spans="2:21" ht="30" customHeight="1" x14ac:dyDescent="0.25">
      <c r="B24" s="229" t="s">
        <v>101</v>
      </c>
      <c r="C24" s="229" t="s">
        <v>102</v>
      </c>
      <c r="D24" s="230">
        <v>44890</v>
      </c>
      <c r="E24" s="231">
        <f>D24+23</f>
        <v>44913</v>
      </c>
      <c r="F24" s="232" t="s">
        <v>232</v>
      </c>
      <c r="G24" s="233">
        <v>44917</v>
      </c>
      <c r="H24" s="231">
        <f>G24+1</f>
        <v>44918</v>
      </c>
      <c r="I24" s="231">
        <f>G24+3</f>
        <v>44920</v>
      </c>
      <c r="J24" s="231">
        <f>G24+4</f>
        <v>44921</v>
      </c>
    </row>
    <row r="25" spans="2:21" ht="30" customHeight="1" thickBot="1" x14ac:dyDescent="0.3">
      <c r="B25" s="18" t="s">
        <v>194</v>
      </c>
      <c r="C25" s="18" t="s">
        <v>195</v>
      </c>
      <c r="D25" s="19">
        <v>44903</v>
      </c>
      <c r="E25" s="13">
        <f>D25+19</f>
        <v>44922</v>
      </c>
      <c r="F25" s="11" t="s">
        <v>150</v>
      </c>
      <c r="G25" s="32">
        <v>44924</v>
      </c>
      <c r="H25" s="13">
        <f>G25+1</f>
        <v>44925</v>
      </c>
      <c r="I25" s="13">
        <f>G25+3</f>
        <v>44927</v>
      </c>
      <c r="J25" s="13">
        <f>G25+4</f>
        <v>44928</v>
      </c>
    </row>
    <row r="26" spans="2:21" ht="14.1" customHeight="1" x14ac:dyDescent="0.25">
      <c r="B26" s="339" t="s">
        <v>183</v>
      </c>
      <c r="C26" s="339"/>
      <c r="D26" s="15"/>
      <c r="E26" s="16"/>
      <c r="F26" s="17"/>
      <c r="G26" s="16"/>
      <c r="H26" s="16"/>
    </row>
    <row r="27" spans="2:21" ht="9" customHeight="1" x14ac:dyDescent="0.25">
      <c r="B27" s="20"/>
      <c r="C27" s="20"/>
      <c r="D27" s="20"/>
      <c r="E27" s="20"/>
      <c r="F27" s="20"/>
      <c r="G27" s="16"/>
      <c r="H27" s="16"/>
    </row>
    <row r="28" spans="2:21" ht="15.75" customHeight="1" x14ac:dyDescent="0.25">
      <c r="B28" s="20"/>
      <c r="C28" s="20"/>
      <c r="D28" s="20"/>
      <c r="E28" s="20"/>
      <c r="F28" s="20"/>
      <c r="G28" s="16"/>
      <c r="H28" s="16"/>
    </row>
    <row r="29" spans="2:21" ht="18.600000000000001" customHeight="1" x14ac:dyDescent="0.25">
      <c r="B29" s="303" t="s">
        <v>90</v>
      </c>
      <c r="C29" s="303"/>
      <c r="D29" s="303"/>
      <c r="E29" s="303"/>
      <c r="F29" s="303"/>
      <c r="G29" s="303"/>
      <c r="H29" s="303"/>
      <c r="I29" s="303"/>
      <c r="J29" s="303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2:21" ht="15.75" customHeight="1" x14ac:dyDescent="0.25">
      <c r="B30" s="20"/>
      <c r="C30" s="20"/>
      <c r="D30" s="20"/>
      <c r="E30" s="20"/>
      <c r="F30" s="17"/>
      <c r="G30" s="16"/>
      <c r="H30" s="16"/>
    </row>
    <row r="31" spans="2:21" s="7" customFormat="1" ht="21" customHeight="1" x14ac:dyDescent="0.25">
      <c r="G31" s="22"/>
      <c r="H31" s="21"/>
    </row>
    <row r="32" spans="2:21" s="7" customFormat="1" ht="21" customHeight="1" x14ac:dyDescent="0.25">
      <c r="G32" s="22"/>
      <c r="H32" s="21"/>
    </row>
    <row r="33" spans="2:8" s="7" customFormat="1" ht="21" customHeight="1" x14ac:dyDescent="0.25">
      <c r="G33" s="22"/>
      <c r="H33" s="21"/>
    </row>
    <row r="34" spans="2:8" s="7" customFormat="1" ht="21" customHeight="1" x14ac:dyDescent="0.25">
      <c r="G34" s="22"/>
      <c r="H34" s="21"/>
    </row>
    <row r="35" spans="2:8" s="7" customFormat="1" ht="21" customHeight="1" x14ac:dyDescent="0.25">
      <c r="B35" s="3"/>
      <c r="D35" s="23"/>
      <c r="G35" s="22"/>
      <c r="H35" s="21"/>
    </row>
    <row r="36" spans="2:8" ht="21" customHeight="1" x14ac:dyDescent="0.25">
      <c r="C36" s="7"/>
      <c r="D36" s="24"/>
      <c r="E36" s="7"/>
      <c r="G36" s="22"/>
      <c r="H36" s="21"/>
    </row>
    <row r="37" spans="2:8" ht="21" customHeight="1" x14ac:dyDescent="0.25">
      <c r="C37" s="7"/>
      <c r="D37" s="25"/>
      <c r="E37" s="7"/>
      <c r="G37" s="22"/>
      <c r="H37" s="21"/>
    </row>
    <row r="38" spans="2:8" ht="21" customHeight="1" x14ac:dyDescent="0.25">
      <c r="C38" s="7"/>
      <c r="D38" s="25"/>
      <c r="E38" s="7"/>
      <c r="G38" s="22"/>
      <c r="H38" s="21"/>
    </row>
    <row r="39" spans="2:8" ht="21" customHeight="1" x14ac:dyDescent="0.25">
      <c r="B39" s="26"/>
      <c r="C39" s="21"/>
      <c r="D39" s="7"/>
      <c r="E39" s="7"/>
      <c r="G39" s="25"/>
      <c r="H39" s="21"/>
    </row>
    <row r="40" spans="2:8" ht="21" customHeight="1" x14ac:dyDescent="0.25">
      <c r="G40" s="27"/>
      <c r="H40" s="21"/>
    </row>
    <row r="41" spans="2:8" x14ac:dyDescent="0.25">
      <c r="G41" s="28"/>
      <c r="H41" s="28"/>
    </row>
    <row r="42" spans="2:8" x14ac:dyDescent="0.25">
      <c r="B42" s="3" t="s">
        <v>27</v>
      </c>
    </row>
  </sheetData>
  <mergeCells count="26">
    <mergeCell ref="J7:J8"/>
    <mergeCell ref="F3:G3"/>
    <mergeCell ref="B5:D5"/>
    <mergeCell ref="B6:B8"/>
    <mergeCell ref="C6:C8"/>
    <mergeCell ref="F6:F8"/>
    <mergeCell ref="D7:D8"/>
    <mergeCell ref="E7:E8"/>
    <mergeCell ref="G7:G8"/>
    <mergeCell ref="H7:H8"/>
    <mergeCell ref="B2:J2"/>
    <mergeCell ref="B17:D17"/>
    <mergeCell ref="I17:J17"/>
    <mergeCell ref="B29:J29"/>
    <mergeCell ref="B18:B20"/>
    <mergeCell ref="C18:C20"/>
    <mergeCell ref="J19:J20"/>
    <mergeCell ref="F18:F20"/>
    <mergeCell ref="D19:D20"/>
    <mergeCell ref="B26:C26"/>
    <mergeCell ref="I5:J5"/>
    <mergeCell ref="E19:E20"/>
    <mergeCell ref="G19:G20"/>
    <mergeCell ref="H19:H20"/>
    <mergeCell ref="I19:I20"/>
    <mergeCell ref="I7:I8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U32"/>
  <sheetViews>
    <sheetView zoomScale="65" zoomScaleNormal="65" zoomScaleSheetLayoutView="70" workbookViewId="0">
      <selection activeCell="J18" sqref="J18"/>
    </sheetView>
  </sheetViews>
  <sheetFormatPr defaultColWidth="45.7109375" defaultRowHeight="12" x14ac:dyDescent="0.25"/>
  <cols>
    <col min="1" max="1" width="1.42578125" style="3" customWidth="1"/>
    <col min="2" max="2" width="27.28515625" style="3" customWidth="1"/>
    <col min="3" max="3" width="20" style="4" customWidth="1"/>
    <col min="4" max="4" width="18.7109375" style="3" customWidth="1"/>
    <col min="5" max="5" width="20.140625" style="3" customWidth="1"/>
    <col min="6" max="6" width="45.7109375" style="3" customWidth="1"/>
    <col min="7" max="7" width="22.85546875" style="3" customWidth="1"/>
    <col min="8" max="8" width="28.140625" style="3" customWidth="1"/>
    <col min="9" max="9" width="23.7109375" style="3" customWidth="1"/>
    <col min="10" max="10" width="21.5703125" style="3" customWidth="1"/>
    <col min="11" max="11" width="15.85546875" style="3" customWidth="1"/>
    <col min="12" max="250" width="9.140625" style="3" customWidth="1"/>
    <col min="251" max="251" width="1.42578125" style="3" customWidth="1"/>
    <col min="252" max="252" width="27.28515625" style="3" customWidth="1"/>
    <col min="253" max="253" width="20" style="3" customWidth="1"/>
    <col min="254" max="254" width="18.7109375" style="3" customWidth="1"/>
    <col min="255" max="255" width="20.140625" style="3" customWidth="1"/>
    <col min="256" max="16384" width="45.7109375" style="3"/>
  </cols>
  <sheetData>
    <row r="1" spans="1:10" s="2" customFormat="1" ht="30" x14ac:dyDescent="0.25"/>
    <row r="2" spans="1:10" s="2" customFormat="1" ht="36.75" customHeight="1" x14ac:dyDescent="0.25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36.75" customHeight="1" x14ac:dyDescent="0.25">
      <c r="F3" s="306"/>
      <c r="G3" s="306"/>
    </row>
    <row r="4" spans="1:10" ht="24" customHeight="1" thickBot="1" x14ac:dyDescent="0.3">
      <c r="F4" s="5"/>
    </row>
    <row r="5" spans="1:10" ht="38.25" customHeight="1" thickBot="1" x14ac:dyDescent="0.3">
      <c r="B5" s="295" t="s">
        <v>56</v>
      </c>
      <c r="C5" s="295"/>
      <c r="D5" s="295"/>
      <c r="E5" s="6"/>
      <c r="F5" s="6"/>
      <c r="G5" s="7"/>
      <c r="I5" s="335" t="s">
        <v>55</v>
      </c>
      <c r="J5" s="336"/>
    </row>
    <row r="6" spans="1:10" ht="27.75" customHeight="1" thickBot="1" x14ac:dyDescent="0.3">
      <c r="B6" s="300" t="s">
        <v>0</v>
      </c>
      <c r="C6" s="300" t="s">
        <v>1</v>
      </c>
      <c r="D6" s="43" t="s">
        <v>4</v>
      </c>
      <c r="E6" s="43" t="s">
        <v>16</v>
      </c>
      <c r="F6" s="300" t="s">
        <v>17</v>
      </c>
      <c r="G6" s="43" t="s">
        <v>4</v>
      </c>
      <c r="H6" s="43" t="s">
        <v>53</v>
      </c>
      <c r="I6" s="43" t="s">
        <v>52</v>
      </c>
      <c r="J6" s="43" t="s">
        <v>51</v>
      </c>
    </row>
    <row r="7" spans="1:10" ht="12.75" customHeight="1" x14ac:dyDescent="0.25">
      <c r="B7" s="311"/>
      <c r="C7" s="311"/>
      <c r="D7" s="350" t="s">
        <v>5</v>
      </c>
      <c r="E7" s="350" t="s">
        <v>6</v>
      </c>
      <c r="F7" s="311"/>
      <c r="G7" s="350" t="s">
        <v>6</v>
      </c>
      <c r="H7" s="347" t="s">
        <v>54</v>
      </c>
      <c r="I7" s="347" t="s">
        <v>54</v>
      </c>
      <c r="J7" s="347" t="s">
        <v>54</v>
      </c>
    </row>
    <row r="8" spans="1:10" ht="28.5" customHeight="1" thickBot="1" x14ac:dyDescent="0.3">
      <c r="B8" s="311"/>
      <c r="C8" s="311"/>
      <c r="D8" s="311"/>
      <c r="E8" s="311"/>
      <c r="F8" s="311"/>
      <c r="G8" s="311"/>
      <c r="H8" s="334"/>
      <c r="I8" s="334"/>
      <c r="J8" s="334"/>
    </row>
    <row r="9" spans="1:10" ht="30" hidden="1" customHeight="1" x14ac:dyDescent="0.25">
      <c r="B9" s="91" t="s">
        <v>10</v>
      </c>
      <c r="C9" s="91" t="s">
        <v>11</v>
      </c>
      <c r="D9" s="92">
        <v>44844</v>
      </c>
      <c r="E9" s="93">
        <f>D9+16</f>
        <v>44860</v>
      </c>
      <c r="F9" s="115" t="s">
        <v>94</v>
      </c>
      <c r="G9" s="116">
        <v>44875</v>
      </c>
      <c r="H9" s="117">
        <f>G9+13</f>
        <v>44888</v>
      </c>
      <c r="I9" s="117">
        <f>G9+17</f>
        <v>44892</v>
      </c>
      <c r="J9" s="117">
        <f>G9+21</f>
        <v>44896</v>
      </c>
    </row>
    <row r="10" spans="1:10" ht="30" hidden="1" customHeight="1" x14ac:dyDescent="0.25">
      <c r="B10" s="91" t="s">
        <v>12</v>
      </c>
      <c r="C10" s="91" t="s">
        <v>13</v>
      </c>
      <c r="D10" s="92">
        <f>D9+19</f>
        <v>44863</v>
      </c>
      <c r="E10" s="93">
        <f>D10+11</f>
        <v>44874</v>
      </c>
      <c r="F10" s="111" t="s">
        <v>60</v>
      </c>
      <c r="G10" s="112">
        <f>G9+7</f>
        <v>44882</v>
      </c>
      <c r="H10" s="113">
        <f>G10+13</f>
        <v>44895</v>
      </c>
      <c r="I10" s="113">
        <f>G10+17</f>
        <v>44899</v>
      </c>
      <c r="J10" s="113">
        <f>G10+21</f>
        <v>44903</v>
      </c>
    </row>
    <row r="11" spans="1:10" ht="30" hidden="1" customHeight="1" x14ac:dyDescent="0.25">
      <c r="B11" s="211" t="s">
        <v>101</v>
      </c>
      <c r="C11" s="211" t="s">
        <v>102</v>
      </c>
      <c r="D11" s="212">
        <f>D10+25</f>
        <v>44888</v>
      </c>
      <c r="E11" s="213">
        <f>D11+14</f>
        <v>44902</v>
      </c>
      <c r="F11" s="149" t="s">
        <v>185</v>
      </c>
      <c r="G11" s="151">
        <f>G10+28</f>
        <v>44910</v>
      </c>
      <c r="H11" s="234">
        <f>G11+13</f>
        <v>44923</v>
      </c>
      <c r="I11" s="234">
        <f>G11+17</f>
        <v>44927</v>
      </c>
      <c r="J11" s="234">
        <f>G11+21</f>
        <v>44931</v>
      </c>
    </row>
    <row r="12" spans="1:10" ht="30" customHeight="1" x14ac:dyDescent="0.25">
      <c r="B12" s="164" t="s">
        <v>101</v>
      </c>
      <c r="C12" s="164" t="s">
        <v>102</v>
      </c>
      <c r="D12" s="165">
        <v>44890</v>
      </c>
      <c r="E12" s="172">
        <f>D12+23</f>
        <v>44913</v>
      </c>
      <c r="F12" s="217" t="s">
        <v>233</v>
      </c>
      <c r="G12" s="218">
        <v>44917</v>
      </c>
      <c r="H12" s="166">
        <f>G12+13</f>
        <v>44930</v>
      </c>
      <c r="I12" s="166">
        <f>G12+17</f>
        <v>44934</v>
      </c>
      <c r="J12" s="235">
        <f>G12+21</f>
        <v>44938</v>
      </c>
    </row>
    <row r="13" spans="1:10" ht="30" customHeight="1" thickBot="1" x14ac:dyDescent="0.3">
      <c r="B13" s="18" t="s">
        <v>194</v>
      </c>
      <c r="C13" s="18" t="s">
        <v>195</v>
      </c>
      <c r="D13" s="19">
        <v>44903</v>
      </c>
      <c r="E13" s="13">
        <f>D13+19</f>
        <v>44922</v>
      </c>
      <c r="F13" s="219" t="s">
        <v>198</v>
      </c>
      <c r="G13" s="220">
        <v>44924</v>
      </c>
      <c r="H13" s="236">
        <f>G13+13</f>
        <v>44937</v>
      </c>
      <c r="I13" s="236">
        <f>G13+17</f>
        <v>44941</v>
      </c>
      <c r="J13" s="237">
        <f>G13+21</f>
        <v>44945</v>
      </c>
    </row>
    <row r="14" spans="1:10" ht="10.5" customHeight="1" x14ac:dyDescent="0.25">
      <c r="B14" s="14"/>
      <c r="C14" s="14"/>
      <c r="D14" s="15"/>
      <c r="E14" s="16"/>
      <c r="F14" s="17"/>
      <c r="G14" s="16"/>
      <c r="H14" s="16"/>
    </row>
    <row r="15" spans="1:10" ht="15" hidden="1" customHeight="1" x14ac:dyDescent="0.25">
      <c r="B15" s="318" t="s">
        <v>25</v>
      </c>
      <c r="C15" s="319"/>
      <c r="D15" s="319"/>
      <c r="E15" s="319"/>
      <c r="F15" s="320"/>
      <c r="G15" s="16"/>
      <c r="H15" s="16"/>
    </row>
    <row r="16" spans="1:10" ht="15.75" hidden="1" customHeight="1" x14ac:dyDescent="0.25">
      <c r="B16" s="321" t="s">
        <v>26</v>
      </c>
      <c r="C16" s="322"/>
      <c r="D16" s="322"/>
      <c r="E16" s="322"/>
      <c r="F16" s="323"/>
      <c r="G16" s="16"/>
      <c r="H16" s="16"/>
    </row>
    <row r="17" spans="2:21" ht="9" customHeight="1" x14ac:dyDescent="0.25">
      <c r="B17" s="20"/>
      <c r="C17" s="20"/>
      <c r="D17" s="20"/>
      <c r="E17" s="20"/>
      <c r="F17" s="20"/>
      <c r="G17" s="16"/>
      <c r="H17" s="16"/>
    </row>
    <row r="18" spans="2:21" ht="9" customHeight="1" x14ac:dyDescent="0.25">
      <c r="B18" s="20"/>
      <c r="C18" s="20"/>
      <c r="D18" s="20"/>
      <c r="E18" s="20"/>
      <c r="F18" s="20"/>
      <c r="G18" s="16"/>
      <c r="H18" s="16"/>
    </row>
    <row r="19" spans="2:21" ht="15.75" customHeight="1" x14ac:dyDescent="0.25">
      <c r="B19" s="20"/>
      <c r="C19" s="20"/>
      <c r="D19" s="20"/>
      <c r="E19" s="20"/>
      <c r="F19" s="20"/>
      <c r="G19" s="16"/>
      <c r="H19" s="16"/>
    </row>
    <row r="20" spans="2:21" ht="32.1" customHeight="1" thickBot="1" x14ac:dyDescent="0.3">
      <c r="B20" s="295" t="s">
        <v>59</v>
      </c>
      <c r="C20" s="295"/>
      <c r="D20" s="295"/>
      <c r="E20" s="6"/>
      <c r="F20" s="6"/>
      <c r="G20" s="7"/>
      <c r="I20" s="73" t="s">
        <v>57</v>
      </c>
      <c r="J20" s="77"/>
    </row>
    <row r="21" spans="2:21" ht="27" customHeight="1" thickBot="1" x14ac:dyDescent="0.3">
      <c r="B21" s="300" t="s">
        <v>0</v>
      </c>
      <c r="C21" s="300" t="s">
        <v>1</v>
      </c>
      <c r="D21" s="43" t="s">
        <v>4</v>
      </c>
      <c r="E21" s="43" t="s">
        <v>16</v>
      </c>
      <c r="F21" s="300" t="s">
        <v>17</v>
      </c>
      <c r="G21" s="43" t="s">
        <v>4</v>
      </c>
      <c r="H21" s="60" t="s">
        <v>53</v>
      </c>
      <c r="I21" s="60" t="s">
        <v>52</v>
      </c>
      <c r="J21" s="74"/>
      <c r="K21" s="75"/>
    </row>
    <row r="22" spans="2:21" ht="15.75" customHeight="1" x14ac:dyDescent="0.25">
      <c r="B22" s="311"/>
      <c r="C22" s="311"/>
      <c r="D22" s="350" t="s">
        <v>5</v>
      </c>
      <c r="E22" s="350" t="s">
        <v>6</v>
      </c>
      <c r="F22" s="311"/>
      <c r="G22" s="350" t="s">
        <v>100</v>
      </c>
      <c r="H22" s="347" t="s">
        <v>58</v>
      </c>
      <c r="I22" s="347" t="s">
        <v>58</v>
      </c>
      <c r="J22" s="348"/>
      <c r="K22" s="351"/>
    </row>
    <row r="23" spans="2:21" s="7" customFormat="1" ht="21" customHeight="1" thickBot="1" x14ac:dyDescent="0.3">
      <c r="B23" s="311"/>
      <c r="C23" s="311"/>
      <c r="D23" s="311"/>
      <c r="E23" s="311"/>
      <c r="F23" s="311"/>
      <c r="G23" s="311"/>
      <c r="H23" s="311"/>
      <c r="I23" s="311"/>
      <c r="J23" s="349"/>
      <c r="K23" s="352"/>
    </row>
    <row r="24" spans="2:21" s="7" customFormat="1" ht="30" hidden="1" customHeight="1" x14ac:dyDescent="0.25">
      <c r="B24" s="91" t="s">
        <v>10</v>
      </c>
      <c r="C24" s="91" t="s">
        <v>11</v>
      </c>
      <c r="D24" s="92">
        <v>44844</v>
      </c>
      <c r="E24" s="93">
        <f>D24+16</f>
        <v>44860</v>
      </c>
      <c r="F24" s="118" t="s">
        <v>95</v>
      </c>
      <c r="G24" s="88">
        <v>44867</v>
      </c>
      <c r="H24" s="89">
        <f>G24+10</f>
        <v>44877</v>
      </c>
      <c r="I24" s="89">
        <f>G24+16</f>
        <v>44883</v>
      </c>
      <c r="J24" s="76"/>
      <c r="K24" s="72"/>
    </row>
    <row r="25" spans="2:21" s="7" customFormat="1" ht="30" hidden="1" customHeight="1" thickBot="1" x14ac:dyDescent="0.3">
      <c r="B25" s="91" t="s">
        <v>12</v>
      </c>
      <c r="C25" s="91" t="s">
        <v>13</v>
      </c>
      <c r="D25" s="92">
        <f>D24+19</f>
        <v>44863</v>
      </c>
      <c r="E25" s="93">
        <f>D25+11</f>
        <v>44874</v>
      </c>
      <c r="F25" s="118" t="s">
        <v>61</v>
      </c>
      <c r="G25" s="88">
        <f>G24+14</f>
        <v>44881</v>
      </c>
      <c r="H25" s="89">
        <f>G25+10</f>
        <v>44891</v>
      </c>
      <c r="I25" s="89">
        <f>G25+16</f>
        <v>44897</v>
      </c>
      <c r="J25" s="76"/>
      <c r="K25" s="72"/>
    </row>
    <row r="26" spans="2:21" ht="30" hidden="1" customHeight="1" x14ac:dyDescent="0.25">
      <c r="B26" s="221" t="s">
        <v>101</v>
      </c>
      <c r="C26" s="221" t="s">
        <v>102</v>
      </c>
      <c r="D26" s="222">
        <f>D25+25</f>
        <v>44888</v>
      </c>
      <c r="E26" s="223">
        <f>D26+14</f>
        <v>44902</v>
      </c>
      <c r="F26" s="115" t="s">
        <v>151</v>
      </c>
      <c r="G26" s="116">
        <f>G25+32</f>
        <v>44913</v>
      </c>
      <c r="H26" s="127">
        <f>G26+13</f>
        <v>44926</v>
      </c>
      <c r="I26" s="127">
        <f>G26+17</f>
        <v>44930</v>
      </c>
      <c r="J26" s="76"/>
      <c r="K26" s="72"/>
    </row>
    <row r="27" spans="2:21" ht="30" customHeight="1" x14ac:dyDescent="0.25">
      <c r="B27" s="164" t="s">
        <v>101</v>
      </c>
      <c r="C27" s="164" t="s">
        <v>102</v>
      </c>
      <c r="D27" s="165">
        <v>44890</v>
      </c>
      <c r="E27" s="172">
        <f>D27+23</f>
        <v>44913</v>
      </c>
      <c r="F27" s="340" t="s">
        <v>193</v>
      </c>
      <c r="G27" s="342">
        <f>G26+14</f>
        <v>44927</v>
      </c>
      <c r="H27" s="327">
        <f>G27+13</f>
        <v>44940</v>
      </c>
      <c r="I27" s="345">
        <f>G27+17</f>
        <v>44944</v>
      </c>
      <c r="J27" s="72"/>
      <c r="K27" s="72"/>
    </row>
    <row r="28" spans="2:21" ht="30" customHeight="1" thickBot="1" x14ac:dyDescent="0.3">
      <c r="B28" s="18" t="s">
        <v>194</v>
      </c>
      <c r="C28" s="18" t="s">
        <v>195</v>
      </c>
      <c r="D28" s="19">
        <v>44903</v>
      </c>
      <c r="E28" s="13">
        <f>D28+19</f>
        <v>44922</v>
      </c>
      <c r="F28" s="341"/>
      <c r="G28" s="343"/>
      <c r="H28" s="344"/>
      <c r="I28" s="346"/>
      <c r="J28" s="72"/>
      <c r="K28" s="72"/>
    </row>
    <row r="32" spans="2:21" ht="21" x14ac:dyDescent="0.25">
      <c r="B32" s="303" t="s">
        <v>90</v>
      </c>
      <c r="C32" s="303"/>
      <c r="D32" s="303"/>
      <c r="E32" s="303"/>
      <c r="F32" s="303"/>
      <c r="G32" s="303"/>
      <c r="H32" s="303"/>
      <c r="I32" s="303"/>
      <c r="J32" s="303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</row>
  </sheetData>
  <mergeCells count="31">
    <mergeCell ref="K22:K23"/>
    <mergeCell ref="B15:F15"/>
    <mergeCell ref="B16:F16"/>
    <mergeCell ref="I7:I8"/>
    <mergeCell ref="G7:G8"/>
    <mergeCell ref="H7:H8"/>
    <mergeCell ref="B6:B8"/>
    <mergeCell ref="C6:C8"/>
    <mergeCell ref="F6:F8"/>
    <mergeCell ref="D7:D8"/>
    <mergeCell ref="I22:I23"/>
    <mergeCell ref="J22:J23"/>
    <mergeCell ref="A2:J2"/>
    <mergeCell ref="J7:J8"/>
    <mergeCell ref="I5:J5"/>
    <mergeCell ref="B5:D5"/>
    <mergeCell ref="F3:G3"/>
    <mergeCell ref="E7:E8"/>
    <mergeCell ref="D22:D23"/>
    <mergeCell ref="H22:H23"/>
    <mergeCell ref="G22:G23"/>
    <mergeCell ref="B20:D20"/>
    <mergeCell ref="B21:B23"/>
    <mergeCell ref="C21:C23"/>
    <mergeCell ref="F21:F23"/>
    <mergeCell ref="E22:E23"/>
    <mergeCell ref="F27:F28"/>
    <mergeCell ref="G27:G28"/>
    <mergeCell ref="H27:H28"/>
    <mergeCell ref="I27:I28"/>
    <mergeCell ref="B32:J32"/>
  </mergeCells>
  <phoneticPr fontId="36" type="noConversion"/>
  <pageMargins left="0.2" right="0" top="0" bottom="0" header="0.17" footer="0.16"/>
  <pageSetup paperSize="9" scale="40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14</vt:i4>
      </vt:variant>
    </vt:vector>
  </HeadingPairs>
  <TitlesOfParts>
    <vt:vector size="29" baseType="lpstr">
      <vt:lpstr>DIRECT</vt:lpstr>
      <vt:lpstr>JP</vt:lpstr>
      <vt:lpstr>KR</vt:lpstr>
      <vt:lpstr>VN</vt:lpstr>
      <vt:lpstr>SG</vt:lpstr>
      <vt:lpstr>PH</vt:lpstr>
      <vt:lpstr>TH</vt:lpstr>
      <vt:lpstr>TW</vt:lpstr>
      <vt:lpstr>AU</vt:lpstr>
      <vt:lpstr>NORTH CN</vt:lpstr>
      <vt:lpstr>SOUTH CN</vt:lpstr>
      <vt:lpstr>MY</vt:lpstr>
      <vt:lpstr>IN</vt:lpstr>
      <vt:lpstr>LK</vt:lpstr>
      <vt:lpstr>PK</vt:lpstr>
      <vt:lpstr>AU!Print_Area</vt:lpstr>
      <vt:lpstr>IN!Print_Area</vt:lpstr>
      <vt:lpstr>JP!Print_Area</vt:lpstr>
      <vt:lpstr>KR!Print_Area</vt:lpstr>
      <vt:lpstr>LK!Print_Area</vt:lpstr>
      <vt:lpstr>MY!Print_Area</vt:lpstr>
      <vt:lpstr>'NORTH CN'!Print_Area</vt:lpstr>
      <vt:lpstr>PH!Print_Area</vt:lpstr>
      <vt:lpstr>PK!Print_Area</vt:lpstr>
      <vt:lpstr>SG!Print_Area</vt:lpstr>
      <vt:lpstr>'SOUTH CN'!Print_Area</vt:lpstr>
      <vt:lpstr>TH!Print_Area</vt:lpstr>
      <vt:lpstr>TW!Print_Area</vt:lpstr>
      <vt:lpstr>VN!Print_Area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Efi FITRIANINGSIH</dc:creator>
  <cp:lastModifiedBy>liz_hui</cp:lastModifiedBy>
  <dcterms:created xsi:type="dcterms:W3CDTF">2022-10-07T06:26:49Z</dcterms:created>
  <dcterms:modified xsi:type="dcterms:W3CDTF">2022-11-15T05:27:04Z</dcterms:modified>
</cp:coreProperties>
</file>