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C:\Users\joanne_hau.TSL.001\Desktop\SCHEDULE UPDATE\"/>
    </mc:Choice>
  </mc:AlternateContent>
  <xr:revisionPtr revIDLastSave="0" documentId="8_{566B4257-B344-4F55-BA5D-4067216026B3}" xr6:coauthVersionLast="47" xr6:coauthVersionMax="47" xr10:uidLastSave="{00000000-0000-0000-0000-000000000000}"/>
  <bookViews>
    <workbookView xWindow="-120" yWindow="-120" windowWidth="21840" windowHeight="13140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state="hidden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r:id="rId15"/>
    <sheet name="EAST AFRICA SERVICE" sheetId="16" r:id="rId16"/>
    <sheet name="MEXICO SERVICE" sheetId="17" r:id="rId17"/>
    <sheet name="SINGAPORE SERVICE" sheetId="18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18" l="1"/>
  <c r="D34" i="18" s="1"/>
  <c r="D35" i="18" s="1"/>
  <c r="D33" i="16"/>
  <c r="D34" i="16" s="1"/>
  <c r="D35" i="16" s="1"/>
  <c r="D33" i="14"/>
  <c r="D34" i="14" s="1"/>
  <c r="D35" i="14" s="1"/>
  <c r="D60" i="11"/>
  <c r="D61" i="11" s="1"/>
  <c r="D62" i="11" s="1"/>
  <c r="D33" i="11"/>
  <c r="D34" i="11" s="1"/>
  <c r="D35" i="11" s="1"/>
  <c r="D34" i="10"/>
  <c r="D35" i="10" s="1"/>
  <c r="D33" i="10"/>
  <c r="D33" i="9"/>
  <c r="D34" i="9" s="1"/>
  <c r="D35" i="9" s="1"/>
  <c r="D33" i="8"/>
  <c r="D34" i="8" s="1"/>
  <c r="D35" i="8" s="1"/>
  <c r="D158" i="7"/>
  <c r="D159" i="7" s="1"/>
  <c r="D160" i="7" s="1"/>
  <c r="D117" i="7"/>
  <c r="D118" i="7" s="1"/>
  <c r="D119" i="7" s="1"/>
  <c r="D76" i="7"/>
  <c r="D77" i="7" s="1"/>
  <c r="D78" i="7" s="1"/>
  <c r="D33" i="7"/>
  <c r="D34" i="7" s="1"/>
  <c r="D35" i="7" s="1"/>
  <c r="D34" i="6"/>
  <c r="D35" i="6" s="1"/>
  <c r="D36" i="6" s="1"/>
  <c r="D63" i="5"/>
  <c r="D64" i="5" s="1"/>
  <c r="D65" i="5" s="1"/>
  <c r="D35" i="5"/>
  <c r="D36" i="5" s="1"/>
  <c r="D34" i="5"/>
  <c r="D21" i="18"/>
  <c r="D22" i="18" s="1"/>
  <c r="E22" i="18" s="1"/>
  <c r="D20" i="18"/>
  <c r="E20" i="18" s="1"/>
  <c r="E19" i="18"/>
  <c r="E17" i="18"/>
  <c r="E16" i="18"/>
  <c r="E15" i="18"/>
  <c r="E14" i="18"/>
  <c r="D21" i="16"/>
  <c r="D22" i="16" s="1"/>
  <c r="E22" i="16" s="1"/>
  <c r="E20" i="16"/>
  <c r="D20" i="16"/>
  <c r="E19" i="16"/>
  <c r="E17" i="16"/>
  <c r="E16" i="16"/>
  <c r="E15" i="16"/>
  <c r="E14" i="16"/>
  <c r="D21" i="14"/>
  <c r="D22" i="14" s="1"/>
  <c r="E22" i="14" s="1"/>
  <c r="D20" i="14"/>
  <c r="E20" i="14" s="1"/>
  <c r="E19" i="14"/>
  <c r="E17" i="14"/>
  <c r="E16" i="14"/>
  <c r="E15" i="14"/>
  <c r="E14" i="14"/>
  <c r="D48" i="11"/>
  <c r="D49" i="11" s="1"/>
  <c r="E49" i="11" s="1"/>
  <c r="E47" i="11"/>
  <c r="D47" i="11"/>
  <c r="E46" i="11"/>
  <c r="E44" i="11"/>
  <c r="E43" i="11"/>
  <c r="E42" i="11"/>
  <c r="E41" i="11"/>
  <c r="D21" i="11"/>
  <c r="D22" i="11" s="1"/>
  <c r="E22" i="11" s="1"/>
  <c r="D20" i="11"/>
  <c r="E20" i="11" s="1"/>
  <c r="E19" i="11"/>
  <c r="E17" i="11"/>
  <c r="E16" i="11"/>
  <c r="E15" i="11"/>
  <c r="E14" i="11"/>
  <c r="D21" i="10"/>
  <c r="D22" i="10" s="1"/>
  <c r="E22" i="10" s="1"/>
  <c r="D20" i="10"/>
  <c r="E20" i="10" s="1"/>
  <c r="E19" i="10"/>
  <c r="E17" i="10"/>
  <c r="E16" i="10"/>
  <c r="E15" i="10"/>
  <c r="E14" i="10"/>
  <c r="D21" i="9"/>
  <c r="D22" i="9" s="1"/>
  <c r="E22" i="9" s="1"/>
  <c r="D20" i="9"/>
  <c r="E20" i="9" s="1"/>
  <c r="E19" i="9"/>
  <c r="E17" i="9"/>
  <c r="E16" i="9"/>
  <c r="E15" i="9"/>
  <c r="E14" i="9"/>
  <c r="D21" i="8"/>
  <c r="D22" i="8" s="1"/>
  <c r="E22" i="8" s="1"/>
  <c r="E20" i="8"/>
  <c r="D20" i="8"/>
  <c r="E19" i="8"/>
  <c r="E16" i="8"/>
  <c r="E15" i="8"/>
  <c r="E14" i="8"/>
  <c r="D145" i="7"/>
  <c r="D146" i="7" s="1"/>
  <c r="D147" i="7" s="1"/>
  <c r="E139" i="7"/>
  <c r="E140" i="7"/>
  <c r="E141" i="7"/>
  <c r="D105" i="7"/>
  <c r="D106" i="7" s="1"/>
  <c r="E106" i="7" s="1"/>
  <c r="E104" i="7"/>
  <c r="D104" i="7"/>
  <c r="E103" i="7"/>
  <c r="E100" i="7"/>
  <c r="E99" i="7"/>
  <c r="E98" i="7"/>
  <c r="D64" i="7"/>
  <c r="D65" i="7" s="1"/>
  <c r="E65" i="7" s="1"/>
  <c r="D63" i="7"/>
  <c r="E63" i="7" s="1"/>
  <c r="E62" i="7"/>
  <c r="E59" i="7"/>
  <c r="E58" i="7"/>
  <c r="E57" i="7"/>
  <c r="D20" i="7"/>
  <c r="D21" i="7" s="1"/>
  <c r="D22" i="7" s="1"/>
  <c r="D20" i="6"/>
  <c r="D21" i="6" s="1"/>
  <c r="D22" i="6" s="1"/>
  <c r="D49" i="5"/>
  <c r="D50" i="5" s="1"/>
  <c r="D51" i="5" s="1"/>
  <c r="D21" i="5"/>
  <c r="D22" i="5" s="1"/>
  <c r="D20" i="5"/>
  <c r="E15" i="17"/>
  <c r="E15" i="15"/>
  <c r="E41" i="10"/>
  <c r="E41" i="9"/>
  <c r="E41" i="8"/>
  <c r="E166" i="7"/>
  <c r="E125" i="7"/>
  <c r="E101" i="5"/>
  <c r="E87" i="5"/>
  <c r="D16" i="17"/>
  <c r="D17" i="17" s="1"/>
  <c r="D18" i="17" s="1"/>
  <c r="D19" i="17" s="1"/>
  <c r="D20" i="17" s="1"/>
  <c r="D21" i="17" s="1"/>
  <c r="D22" i="17" s="1"/>
  <c r="D16" i="15"/>
  <c r="D17" i="15" s="1"/>
  <c r="D18" i="15" s="1"/>
  <c r="D19" i="15" s="1"/>
  <c r="D20" i="15" s="1"/>
  <c r="D21" i="15" s="1"/>
  <c r="D22" i="15" s="1"/>
  <c r="D42" i="14"/>
  <c r="D43" i="14" s="1"/>
  <c r="D44" i="14" s="1"/>
  <c r="D45" i="14" s="1"/>
  <c r="D46" i="14" s="1"/>
  <c r="D47" i="14" s="1"/>
  <c r="D48" i="14" s="1"/>
  <c r="D42" i="10"/>
  <c r="D43" i="10" s="1"/>
  <c r="D44" i="10" s="1"/>
  <c r="D45" i="10" s="1"/>
  <c r="D46" i="10" s="1"/>
  <c r="D47" i="10" s="1"/>
  <c r="D48" i="10" s="1"/>
  <c r="D42" i="9"/>
  <c r="D43" i="9" s="1"/>
  <c r="D44" i="9" s="1"/>
  <c r="D45" i="9" s="1"/>
  <c r="D46" i="9" s="1"/>
  <c r="D47" i="9" s="1"/>
  <c r="D48" i="9" s="1"/>
  <c r="D42" i="8"/>
  <c r="D43" i="8" s="1"/>
  <c r="D44" i="8" s="1"/>
  <c r="D45" i="8" s="1"/>
  <c r="D46" i="8" s="1"/>
  <c r="D47" i="8" s="1"/>
  <c r="D48" i="8" s="1"/>
  <c r="D167" i="7"/>
  <c r="D168" i="7" s="1"/>
  <c r="D169" i="7" s="1"/>
  <c r="D170" i="7" s="1"/>
  <c r="D171" i="7" s="1"/>
  <c r="D172" i="7" s="1"/>
  <c r="D173" i="7" s="1"/>
  <c r="D126" i="7"/>
  <c r="D127" i="7" s="1"/>
  <c r="D128" i="7" s="1"/>
  <c r="D129" i="7" s="1"/>
  <c r="D130" i="7" s="1"/>
  <c r="D131" i="7" s="1"/>
  <c r="D132" i="7" s="1"/>
  <c r="D85" i="7"/>
  <c r="D86" i="7" s="1"/>
  <c r="D87" i="7" s="1"/>
  <c r="D88" i="7" s="1"/>
  <c r="D89" i="7" s="1"/>
  <c r="D90" i="7" s="1"/>
  <c r="D91" i="7" s="1"/>
  <c r="D44" i="7"/>
  <c r="D45" i="7" s="1"/>
  <c r="D46" i="7" s="1"/>
  <c r="D47" i="7" s="1"/>
  <c r="D48" i="7" s="1"/>
  <c r="D49" i="7" s="1"/>
  <c r="D50" i="7" s="1"/>
  <c r="D44" i="6"/>
  <c r="D45" i="6" s="1"/>
  <c r="D46" i="6" s="1"/>
  <c r="D47" i="6" s="1"/>
  <c r="D48" i="6" s="1"/>
  <c r="D49" i="6" s="1"/>
  <c r="D50" i="6" s="1"/>
  <c r="D102" i="5"/>
  <c r="D103" i="5" s="1"/>
  <c r="D104" i="5" s="1"/>
  <c r="D105" i="5" s="1"/>
  <c r="D106" i="5" s="1"/>
  <c r="D107" i="5" s="1"/>
  <c r="D108" i="5" s="1"/>
  <c r="D88" i="5"/>
  <c r="D89" i="5" s="1"/>
  <c r="D90" i="5" s="1"/>
  <c r="D91" i="5" s="1"/>
  <c r="D92" i="5" s="1"/>
  <c r="D93" i="5" s="1"/>
  <c r="D94" i="5" s="1"/>
  <c r="D73" i="5"/>
  <c r="D74" i="5" s="1"/>
  <c r="D75" i="5" s="1"/>
  <c r="D76" i="5" s="1"/>
  <c r="D77" i="5" s="1"/>
  <c r="D78" i="5" s="1"/>
  <c r="D79" i="5" s="1"/>
  <c r="H41" i="9"/>
  <c r="H42" i="9" s="1"/>
  <c r="J40" i="9"/>
  <c r="I40" i="9"/>
  <c r="H31" i="9"/>
  <c r="H32" i="9" s="1"/>
  <c r="H30" i="9"/>
  <c r="J30" i="9" s="1"/>
  <c r="J29" i="9"/>
  <c r="H29" i="9"/>
  <c r="I29" i="9" s="1"/>
  <c r="J28" i="9"/>
  <c r="I28" i="9"/>
  <c r="H28" i="9"/>
  <c r="H15" i="9"/>
  <c r="H16" i="9" s="1"/>
  <c r="E21" i="18" l="1"/>
  <c r="E21" i="16"/>
  <c r="E21" i="14"/>
  <c r="E48" i="11"/>
  <c r="E21" i="11"/>
  <c r="E21" i="10"/>
  <c r="E21" i="9"/>
  <c r="E21" i="8"/>
  <c r="E142" i="7"/>
  <c r="E105" i="7"/>
  <c r="E64" i="7"/>
  <c r="H43" i="9"/>
  <c r="J42" i="9"/>
  <c r="I42" i="9"/>
  <c r="I41" i="9"/>
  <c r="J41" i="9"/>
  <c r="I32" i="9"/>
  <c r="H33" i="9"/>
  <c r="J32" i="9"/>
  <c r="I31" i="9"/>
  <c r="J31" i="9"/>
  <c r="I30" i="9"/>
  <c r="I16" i="9"/>
  <c r="H17" i="9"/>
  <c r="H18" i="9" s="1"/>
  <c r="J16" i="9"/>
  <c r="J15" i="9"/>
  <c r="I15" i="9"/>
  <c r="I43" i="9" l="1"/>
  <c r="H44" i="9"/>
  <c r="J43" i="9"/>
  <c r="J33" i="9"/>
  <c r="I33" i="9"/>
  <c r="I18" i="9"/>
  <c r="J18" i="9"/>
  <c r="H19" i="9"/>
  <c r="J17" i="9"/>
  <c r="I17" i="9"/>
  <c r="E144" i="7" l="1"/>
  <c r="J44" i="9"/>
  <c r="I44" i="9"/>
  <c r="H45" i="9"/>
  <c r="I19" i="9"/>
  <c r="H20" i="9"/>
  <c r="J19" i="9"/>
  <c r="H32" i="18"/>
  <c r="H33" i="18" s="1"/>
  <c r="H31" i="18"/>
  <c r="I31" i="18" s="1"/>
  <c r="I30" i="18"/>
  <c r="I28" i="18"/>
  <c r="H28" i="18"/>
  <c r="I27" i="18"/>
  <c r="I15" i="18"/>
  <c r="H28" i="16"/>
  <c r="H29" i="16" s="1"/>
  <c r="H30" i="16" s="1"/>
  <c r="H31" i="16" s="1"/>
  <c r="H32" i="16" s="1"/>
  <c r="H33" i="16" s="1"/>
  <c r="H34" i="16" s="1"/>
  <c r="H35" i="16" s="1"/>
  <c r="H59" i="11"/>
  <c r="H60" i="11" s="1"/>
  <c r="H58" i="11"/>
  <c r="I58" i="11" s="1"/>
  <c r="J58" i="11" s="1"/>
  <c r="H57" i="11"/>
  <c r="I57" i="11" s="1"/>
  <c r="J57" i="11" s="1"/>
  <c r="I56" i="11"/>
  <c r="J56" i="11" s="1"/>
  <c r="I54" i="11"/>
  <c r="J54" i="11" s="1"/>
  <c r="H31" i="11"/>
  <c r="I31" i="11" s="1"/>
  <c r="J31" i="11" s="1"/>
  <c r="K31" i="11" s="1"/>
  <c r="I30" i="11"/>
  <c r="J30" i="11" s="1"/>
  <c r="K30" i="11" s="1"/>
  <c r="H28" i="11"/>
  <c r="I28" i="11" s="1"/>
  <c r="J28" i="11" s="1"/>
  <c r="K28" i="11" s="1"/>
  <c r="J27" i="11"/>
  <c r="K27" i="11" s="1"/>
  <c r="I27" i="11"/>
  <c r="E145" i="7" l="1"/>
  <c r="H46" i="9"/>
  <c r="J45" i="9"/>
  <c r="I45" i="9"/>
  <c r="J20" i="9"/>
  <c r="I20" i="9"/>
  <c r="I33" i="18"/>
  <c r="H34" i="18"/>
  <c r="I32" i="18"/>
  <c r="H61" i="11"/>
  <c r="I60" i="11"/>
  <c r="J60" i="11" s="1"/>
  <c r="I59" i="11"/>
  <c r="J59" i="11" s="1"/>
  <c r="H32" i="11"/>
  <c r="E146" i="7" l="1"/>
  <c r="E147" i="7"/>
  <c r="H47" i="9"/>
  <c r="J46" i="9"/>
  <c r="I46" i="9"/>
  <c r="H35" i="18"/>
  <c r="I35" i="18" s="1"/>
  <c r="I34" i="18"/>
  <c r="I61" i="11"/>
  <c r="J61" i="11" s="1"/>
  <c r="H62" i="11"/>
  <c r="I62" i="11" s="1"/>
  <c r="J62" i="11" s="1"/>
  <c r="I32" i="11"/>
  <c r="J32" i="11" s="1"/>
  <c r="K32" i="11" s="1"/>
  <c r="H33" i="11"/>
  <c r="I47" i="9" l="1"/>
  <c r="H48" i="9"/>
  <c r="J47" i="9"/>
  <c r="I33" i="11"/>
  <c r="J33" i="11" s="1"/>
  <c r="K33" i="11" s="1"/>
  <c r="H34" i="11"/>
  <c r="J48" i="9" l="1"/>
  <c r="I48" i="9"/>
  <c r="I34" i="11"/>
  <c r="J34" i="11" s="1"/>
  <c r="K34" i="11" s="1"/>
  <c r="H35" i="11"/>
  <c r="I35" i="11" s="1"/>
  <c r="J35" i="11" s="1"/>
  <c r="K35" i="11" s="1"/>
  <c r="H45" i="14" l="1"/>
  <c r="K45" i="14" s="1"/>
  <c r="H44" i="14"/>
  <c r="K44" i="14" s="1"/>
  <c r="H43" i="14"/>
  <c r="K43" i="14" s="1"/>
  <c r="H42" i="14"/>
  <c r="K42" i="14" s="1"/>
  <c r="K41" i="14"/>
  <c r="J41" i="14"/>
  <c r="I41" i="14"/>
  <c r="H30" i="14"/>
  <c r="K30" i="14" s="1"/>
  <c r="K29" i="14"/>
  <c r="J29" i="14"/>
  <c r="I29" i="14"/>
  <c r="K27" i="14"/>
  <c r="J27" i="14"/>
  <c r="I27" i="14"/>
  <c r="H21" i="14"/>
  <c r="K21" i="14" s="1"/>
  <c r="H20" i="14"/>
  <c r="K20" i="14" s="1"/>
  <c r="H18" i="14"/>
  <c r="I18" i="14" s="1"/>
  <c r="K18" i="14"/>
  <c r="H19" i="14"/>
  <c r="I19" i="14"/>
  <c r="J19" i="14"/>
  <c r="K19" i="14"/>
  <c r="H46" i="14" l="1"/>
  <c r="I45" i="14"/>
  <c r="J45" i="14"/>
  <c r="J44" i="14"/>
  <c r="I44" i="14"/>
  <c r="J43" i="14"/>
  <c r="I43" i="14"/>
  <c r="J42" i="14"/>
  <c r="I42" i="14"/>
  <c r="I30" i="14"/>
  <c r="J30" i="14"/>
  <c r="H31" i="14"/>
  <c r="I21" i="14"/>
  <c r="J21" i="14"/>
  <c r="I20" i="14"/>
  <c r="J20" i="14"/>
  <c r="J18" i="14"/>
  <c r="K46" i="14" l="1"/>
  <c r="J46" i="14"/>
  <c r="I46" i="14"/>
  <c r="K31" i="14"/>
  <c r="J31" i="14"/>
  <c r="I31" i="14"/>
  <c r="H32" i="14"/>
  <c r="K32" i="14" l="1"/>
  <c r="H33" i="14"/>
  <c r="J32" i="14"/>
  <c r="I32" i="14"/>
  <c r="K33" i="14" l="1"/>
  <c r="J33" i="14"/>
  <c r="H34" i="14"/>
  <c r="I33" i="14"/>
  <c r="H28" i="10"/>
  <c r="H29" i="10" s="1"/>
  <c r="H30" i="10" s="1"/>
  <c r="H31" i="10" s="1"/>
  <c r="H32" i="10" s="1"/>
  <c r="H33" i="10" s="1"/>
  <c r="H34" i="10" s="1"/>
  <c r="H35" i="10" s="1"/>
  <c r="H84" i="7"/>
  <c r="H85" i="7" s="1"/>
  <c r="H86" i="7" s="1"/>
  <c r="H87" i="7" s="1"/>
  <c r="H88" i="7" s="1"/>
  <c r="H89" i="7" s="1"/>
  <c r="H90" i="7" s="1"/>
  <c r="H91" i="7" s="1"/>
  <c r="H71" i="7"/>
  <c r="H72" i="7" s="1"/>
  <c r="H73" i="7" s="1"/>
  <c r="H74" i="7" s="1"/>
  <c r="H75" i="7" s="1"/>
  <c r="H76" i="7" s="1"/>
  <c r="H77" i="7" s="1"/>
  <c r="H78" i="7" s="1"/>
  <c r="K34" i="14" l="1"/>
  <c r="J34" i="14"/>
  <c r="I34" i="14"/>
  <c r="H35" i="14"/>
  <c r="H126" i="7"/>
  <c r="H127" i="7" s="1"/>
  <c r="H125" i="7"/>
  <c r="J125" i="7" s="1"/>
  <c r="J124" i="7"/>
  <c r="I124" i="7"/>
  <c r="H112" i="7"/>
  <c r="H113" i="7" s="1"/>
  <c r="J111" i="7"/>
  <c r="I111" i="7"/>
  <c r="J102" i="7"/>
  <c r="I102" i="7"/>
  <c r="H102" i="7"/>
  <c r="H103" i="7" s="1"/>
  <c r="H99" i="7"/>
  <c r="H100" i="7" s="1"/>
  <c r="H41" i="8"/>
  <c r="H42" i="8" s="1"/>
  <c r="H43" i="8" s="1"/>
  <c r="H44" i="8" s="1"/>
  <c r="H45" i="8" s="1"/>
  <c r="H46" i="8" s="1"/>
  <c r="H47" i="8" s="1"/>
  <c r="H48" i="8" s="1"/>
  <c r="H28" i="8"/>
  <c r="H29" i="8" s="1"/>
  <c r="H30" i="8" s="1"/>
  <c r="H31" i="8" s="1"/>
  <c r="H32" i="8" s="1"/>
  <c r="H33" i="8" s="1"/>
  <c r="H34" i="8" s="1"/>
  <c r="H35" i="8" s="1"/>
  <c r="E42" i="8"/>
  <c r="E42" i="9"/>
  <c r="E42" i="10"/>
  <c r="E43" i="14"/>
  <c r="E42" i="14"/>
  <c r="E41" i="14"/>
  <c r="E16" i="15"/>
  <c r="E17" i="17"/>
  <c r="E16" i="17"/>
  <c r="E85" i="7"/>
  <c r="E84" i="7"/>
  <c r="G47" i="7"/>
  <c r="F47" i="7"/>
  <c r="E47" i="7"/>
  <c r="G46" i="7"/>
  <c r="F46" i="7"/>
  <c r="E46" i="7"/>
  <c r="G45" i="7"/>
  <c r="F45" i="7"/>
  <c r="E45" i="7"/>
  <c r="G44" i="7"/>
  <c r="F44" i="7"/>
  <c r="E44" i="7"/>
  <c r="G43" i="7"/>
  <c r="F43" i="7"/>
  <c r="E43" i="7"/>
  <c r="E43" i="6"/>
  <c r="H44" i="4"/>
  <c r="G44" i="4"/>
  <c r="F44" i="4"/>
  <c r="E44" i="4"/>
  <c r="D45" i="4"/>
  <c r="G45" i="4" s="1"/>
  <c r="E72" i="5"/>
  <c r="H45" i="4" l="1"/>
  <c r="E45" i="4"/>
  <c r="D46" i="4"/>
  <c r="F45" i="4"/>
  <c r="K35" i="14"/>
  <c r="J35" i="14"/>
  <c r="I35" i="14"/>
  <c r="H128" i="7"/>
  <c r="J127" i="7"/>
  <c r="I127" i="7"/>
  <c r="I126" i="7"/>
  <c r="I125" i="7"/>
  <c r="J126" i="7"/>
  <c r="H114" i="7"/>
  <c r="I113" i="7"/>
  <c r="J113" i="7"/>
  <c r="I112" i="7"/>
  <c r="J112" i="7"/>
  <c r="I103" i="7"/>
  <c r="H104" i="7"/>
  <c r="J103" i="7"/>
  <c r="I100" i="7"/>
  <c r="H101" i="7"/>
  <c r="J100" i="7"/>
  <c r="I99" i="7"/>
  <c r="J99" i="7"/>
  <c r="E94" i="5"/>
  <c r="E88" i="5"/>
  <c r="E73" i="5"/>
  <c r="G46" i="4" l="1"/>
  <c r="D47" i="4"/>
  <c r="F46" i="4"/>
  <c r="H46" i="4"/>
  <c r="E46" i="4"/>
  <c r="I128" i="7"/>
  <c r="H129" i="7"/>
  <c r="J128" i="7"/>
  <c r="I114" i="7"/>
  <c r="J114" i="7"/>
  <c r="H115" i="7"/>
  <c r="J104" i="7"/>
  <c r="I104" i="7"/>
  <c r="J101" i="7"/>
  <c r="I101" i="7"/>
  <c r="E126" i="7"/>
  <c r="E102" i="5"/>
  <c r="E74" i="5"/>
  <c r="G47" i="4" l="1"/>
  <c r="H47" i="4"/>
  <c r="F47" i="4"/>
  <c r="D48" i="4"/>
  <c r="E47" i="4"/>
  <c r="J129" i="7"/>
  <c r="I129" i="7"/>
  <c r="H130" i="7"/>
  <c r="J115" i="7"/>
  <c r="H116" i="7"/>
  <c r="I115" i="7"/>
  <c r="E127" i="7"/>
  <c r="E103" i="5"/>
  <c r="H34" i="9"/>
  <c r="H35" i="9" s="1"/>
  <c r="H105" i="7"/>
  <c r="H106" i="7" s="1"/>
  <c r="G48" i="4" l="1"/>
  <c r="F48" i="4"/>
  <c r="E48" i="4"/>
  <c r="H48" i="4"/>
  <c r="H131" i="7"/>
  <c r="J130" i="7"/>
  <c r="I130" i="7"/>
  <c r="H117" i="7"/>
  <c r="J116" i="7"/>
  <c r="I116" i="7"/>
  <c r="E104" i="5"/>
  <c r="H132" i="7" l="1"/>
  <c r="J131" i="7"/>
  <c r="I131" i="7"/>
  <c r="H118" i="7"/>
  <c r="I117" i="7"/>
  <c r="J117" i="7"/>
  <c r="E105" i="5"/>
  <c r="J132" i="7" l="1"/>
  <c r="I132" i="7"/>
  <c r="I118" i="7"/>
  <c r="H119" i="7"/>
  <c r="J118" i="7"/>
  <c r="E167" i="7"/>
  <c r="H15" i="18"/>
  <c r="I14" i="18"/>
  <c r="I17" i="18" l="1"/>
  <c r="H18" i="18"/>
  <c r="H19" i="18" s="1"/>
  <c r="I19" i="18" s="1"/>
  <c r="J119" i="7"/>
  <c r="I119" i="7"/>
  <c r="E18" i="15"/>
  <c r="E17" i="15"/>
  <c r="E44" i="10"/>
  <c r="E43" i="10"/>
  <c r="E44" i="9"/>
  <c r="E43" i="9"/>
  <c r="E44" i="8"/>
  <c r="E43" i="8"/>
  <c r="E169" i="7"/>
  <c r="E168" i="7"/>
  <c r="E128" i="7"/>
  <c r="E90" i="5"/>
  <c r="E89" i="5"/>
  <c r="I18" i="18" l="1"/>
  <c r="E18" i="17"/>
  <c r="E19" i="15"/>
  <c r="E45" i="10"/>
  <c r="E45" i="9"/>
  <c r="E45" i="8"/>
  <c r="E170" i="7"/>
  <c r="E129" i="7"/>
  <c r="E91" i="5"/>
  <c r="E19" i="17" l="1"/>
  <c r="E20" i="15"/>
  <c r="E46" i="10"/>
  <c r="E46" i="9"/>
  <c r="E46" i="8"/>
  <c r="E171" i="7"/>
  <c r="E130" i="7"/>
  <c r="E106" i="5"/>
  <c r="E92" i="5"/>
  <c r="E20" i="17" l="1"/>
  <c r="E22" i="15"/>
  <c r="E21" i="15"/>
  <c r="E48" i="10"/>
  <c r="E47" i="10"/>
  <c r="E48" i="9"/>
  <c r="E47" i="9"/>
  <c r="E48" i="8"/>
  <c r="E47" i="8"/>
  <c r="E173" i="7"/>
  <c r="E172" i="7"/>
  <c r="E132" i="7"/>
  <c r="E131" i="7"/>
  <c r="E108" i="5"/>
  <c r="E107" i="5"/>
  <c r="E93" i="5"/>
  <c r="I41" i="11"/>
  <c r="J41" i="11" s="1"/>
  <c r="H15" i="11"/>
  <c r="I14" i="11"/>
  <c r="J14" i="11" s="1"/>
  <c r="K14" i="11" s="1"/>
  <c r="E21" i="17" l="1"/>
  <c r="E22" i="17"/>
  <c r="I43" i="11"/>
  <c r="J43" i="11" s="1"/>
  <c r="H44" i="11"/>
  <c r="I15" i="11"/>
  <c r="J15" i="11" s="1"/>
  <c r="K15" i="11" s="1"/>
  <c r="I44" i="11" l="1"/>
  <c r="J44" i="11" s="1"/>
  <c r="H45" i="11"/>
  <c r="I17" i="11"/>
  <c r="J17" i="11" s="1"/>
  <c r="K17" i="11" s="1"/>
  <c r="H18" i="11"/>
  <c r="I18" i="11" s="1"/>
  <c r="J18" i="11" s="1"/>
  <c r="K18" i="11" s="1"/>
  <c r="H46" i="11" l="1"/>
  <c r="I45" i="11"/>
  <c r="J45" i="11" s="1"/>
  <c r="J27" i="10"/>
  <c r="I27" i="10"/>
  <c r="H15" i="10"/>
  <c r="H16" i="10" s="1"/>
  <c r="I84" i="7"/>
  <c r="I71" i="7"/>
  <c r="H58" i="7"/>
  <c r="H59" i="7" s="1"/>
  <c r="I46" i="11" l="1"/>
  <c r="J46" i="11" s="1"/>
  <c r="H47" i="11"/>
  <c r="I47" i="11" s="1"/>
  <c r="J47" i="11" s="1"/>
  <c r="I16" i="10"/>
  <c r="J16" i="10"/>
  <c r="H17" i="10"/>
  <c r="J17" i="10" s="1"/>
  <c r="I15" i="10"/>
  <c r="J15" i="10"/>
  <c r="J29" i="10"/>
  <c r="I29" i="10"/>
  <c r="J28" i="10"/>
  <c r="I28" i="10"/>
  <c r="I17" i="10"/>
  <c r="H60" i="7"/>
  <c r="I59" i="7"/>
  <c r="I58" i="7"/>
  <c r="H59" i="5"/>
  <c r="J59" i="5" s="1"/>
  <c r="J58" i="5"/>
  <c r="I58" i="5"/>
  <c r="J43" i="5"/>
  <c r="I43" i="5"/>
  <c r="E28" i="10"/>
  <c r="E28" i="11"/>
  <c r="E55" i="11"/>
  <c r="E28" i="14"/>
  <c r="E28" i="18"/>
  <c r="E28" i="16"/>
  <c r="E28" i="9"/>
  <c r="E28" i="8"/>
  <c r="E71" i="7"/>
  <c r="E112" i="7"/>
  <c r="F153" i="7"/>
  <c r="E153" i="7"/>
  <c r="F28" i="7"/>
  <c r="E28" i="7"/>
  <c r="E29" i="6"/>
  <c r="E58" i="5"/>
  <c r="G29" i="5"/>
  <c r="F29" i="5"/>
  <c r="E29" i="5"/>
  <c r="I30" i="10" l="1"/>
  <c r="J30" i="10"/>
  <c r="H61" i="7"/>
  <c r="I61" i="7" s="1"/>
  <c r="I60" i="7"/>
  <c r="I59" i="5"/>
  <c r="I45" i="5"/>
  <c r="H46" i="5"/>
  <c r="J45" i="5"/>
  <c r="J31" i="10" l="1"/>
  <c r="I31" i="10"/>
  <c r="J46" i="5"/>
  <c r="I46" i="5"/>
  <c r="J32" i="10" l="1"/>
  <c r="I32" i="10"/>
  <c r="H30" i="4"/>
  <c r="J33" i="10" l="1"/>
  <c r="I33" i="10"/>
  <c r="E30" i="4"/>
  <c r="I30" i="4"/>
  <c r="F30" i="4"/>
  <c r="J30" i="4"/>
  <c r="G30" i="4"/>
  <c r="I34" i="10" l="1"/>
  <c r="J34" i="10"/>
  <c r="J35" i="10" l="1"/>
  <c r="I35" i="10"/>
  <c r="H48" i="11" l="1"/>
  <c r="I48" i="11" l="1"/>
  <c r="J48" i="11" s="1"/>
  <c r="H49" i="11"/>
  <c r="I49" i="11" s="1"/>
  <c r="J49" i="11" s="1"/>
  <c r="J14" i="9"/>
  <c r="J27" i="9"/>
  <c r="I27" i="9"/>
  <c r="I85" i="7"/>
  <c r="I83" i="7"/>
  <c r="I72" i="7"/>
  <c r="I70" i="7"/>
  <c r="I87" i="7" l="1"/>
  <c r="I86" i="7"/>
  <c r="I74" i="7"/>
  <c r="I73" i="7"/>
  <c r="I88" i="7" l="1"/>
  <c r="I75" i="7"/>
  <c r="I89" i="7" l="1"/>
  <c r="I76" i="7"/>
  <c r="H18" i="10"/>
  <c r="I18" i="10" s="1"/>
  <c r="J18" i="10" l="1"/>
  <c r="H19" i="10"/>
  <c r="I91" i="7"/>
  <c r="I90" i="7"/>
  <c r="I78" i="7"/>
  <c r="I77" i="7"/>
  <c r="H60" i="5"/>
  <c r="H61" i="5" s="1"/>
  <c r="I28" i="16"/>
  <c r="I27" i="16"/>
  <c r="I14" i="16"/>
  <c r="H15" i="15"/>
  <c r="I15" i="15" s="1"/>
  <c r="I14" i="15"/>
  <c r="K14" i="14"/>
  <c r="J14" i="14"/>
  <c r="I14" i="14"/>
  <c r="H16" i="15" l="1"/>
  <c r="I19" i="10"/>
  <c r="J19" i="10"/>
  <c r="H20" i="10"/>
  <c r="I61" i="5"/>
  <c r="H62" i="5"/>
  <c r="J61" i="5"/>
  <c r="I60" i="5"/>
  <c r="J60" i="5"/>
  <c r="I16" i="15" l="1"/>
  <c r="H17" i="15"/>
  <c r="I20" i="10"/>
  <c r="H21" i="10"/>
  <c r="J20" i="10"/>
  <c r="I62" i="5"/>
  <c r="J62" i="5"/>
  <c r="H63" i="5"/>
  <c r="I29" i="16"/>
  <c r="I16" i="14"/>
  <c r="H17" i="14"/>
  <c r="K16" i="14"/>
  <c r="J16" i="14"/>
  <c r="I17" i="15" l="1"/>
  <c r="H18" i="15"/>
  <c r="I18" i="15" s="1"/>
  <c r="H22" i="10"/>
  <c r="J21" i="10"/>
  <c r="I21" i="10"/>
  <c r="J63" i="5"/>
  <c r="I63" i="5"/>
  <c r="I30" i="16"/>
  <c r="I17" i="14"/>
  <c r="K17" i="14"/>
  <c r="J17" i="14"/>
  <c r="I22" i="10" l="1"/>
  <c r="J22" i="10"/>
  <c r="I31" i="16"/>
  <c r="I32" i="16" l="1"/>
  <c r="J14" i="10"/>
  <c r="I14" i="10"/>
  <c r="I33" i="16" l="1"/>
  <c r="K41" i="8"/>
  <c r="J41" i="8"/>
  <c r="K40" i="8"/>
  <c r="J40" i="8"/>
  <c r="I40" i="8"/>
  <c r="K28" i="8"/>
  <c r="J28" i="8"/>
  <c r="K27" i="8"/>
  <c r="J27" i="8"/>
  <c r="I27" i="8"/>
  <c r="J98" i="7"/>
  <c r="I98" i="7"/>
  <c r="I35" i="16" l="1"/>
  <c r="I34" i="16"/>
  <c r="I41" i="8"/>
  <c r="I28" i="8"/>
  <c r="E27" i="18"/>
  <c r="E27" i="16"/>
  <c r="E27" i="14"/>
  <c r="J42" i="8" l="1"/>
  <c r="I42" i="8"/>
  <c r="K42" i="8"/>
  <c r="J29" i="8"/>
  <c r="I29" i="8"/>
  <c r="K29" i="8"/>
  <c r="J43" i="8" l="1"/>
  <c r="I43" i="8"/>
  <c r="K43" i="8"/>
  <c r="J30" i="8"/>
  <c r="K30" i="8"/>
  <c r="I30" i="8"/>
  <c r="J44" i="8" l="1"/>
  <c r="I44" i="8"/>
  <c r="K44" i="8"/>
  <c r="J31" i="8"/>
  <c r="K31" i="8"/>
  <c r="I31" i="8"/>
  <c r="J45" i="8" l="1"/>
  <c r="I45" i="8"/>
  <c r="K45" i="8"/>
  <c r="J32" i="8"/>
  <c r="I32" i="8"/>
  <c r="K32" i="8"/>
  <c r="E32" i="16"/>
  <c r="E32" i="14"/>
  <c r="J46" i="8" l="1"/>
  <c r="I46" i="8"/>
  <c r="K46" i="8"/>
  <c r="J33" i="8"/>
  <c r="K33" i="8"/>
  <c r="I33" i="8"/>
  <c r="E32" i="18"/>
  <c r="E33" i="16"/>
  <c r="E33" i="14"/>
  <c r="J34" i="9" l="1"/>
  <c r="I34" i="9"/>
  <c r="J47" i="8"/>
  <c r="I47" i="8"/>
  <c r="K47" i="8"/>
  <c r="J34" i="8"/>
  <c r="I34" i="8"/>
  <c r="K34" i="8"/>
  <c r="E33" i="18"/>
  <c r="E34" i="16"/>
  <c r="E35" i="16"/>
  <c r="E35" i="14"/>
  <c r="E34" i="14"/>
  <c r="I35" i="9" l="1"/>
  <c r="J35" i="9"/>
  <c r="J48" i="8"/>
  <c r="I48" i="8"/>
  <c r="K48" i="8"/>
  <c r="J35" i="8"/>
  <c r="K35" i="8"/>
  <c r="I35" i="8"/>
  <c r="E35" i="18"/>
  <c r="E34" i="18"/>
  <c r="H15" i="16" l="1"/>
  <c r="I15" i="16" s="1"/>
  <c r="H16" i="16" l="1"/>
  <c r="H17" i="16" l="1"/>
  <c r="I17" i="16" s="1"/>
  <c r="I16" i="16"/>
  <c r="H64" i="5" l="1"/>
  <c r="H65" i="5" l="1"/>
  <c r="J64" i="5"/>
  <c r="I64" i="5"/>
  <c r="I65" i="5" l="1"/>
  <c r="J65" i="5"/>
  <c r="D21" i="4" l="1"/>
  <c r="D22" i="4" s="1"/>
  <c r="D23" i="4" s="1"/>
  <c r="H19" i="15" l="1"/>
  <c r="J34" i="4" l="1"/>
  <c r="I34" i="4"/>
  <c r="G34" i="4"/>
  <c r="F34" i="4"/>
  <c r="H34" i="4"/>
  <c r="E34" i="4"/>
  <c r="D35" i="4"/>
  <c r="D36" i="4" s="1"/>
  <c r="D37" i="4" s="1"/>
  <c r="I19" i="15"/>
  <c r="H20" i="15"/>
  <c r="I20" i="15" l="1"/>
  <c r="H21" i="15"/>
  <c r="I21" i="15" l="1"/>
  <c r="H68" i="12" l="1"/>
  <c r="H69" i="12" s="1"/>
  <c r="J67" i="12"/>
  <c r="I67" i="12"/>
  <c r="H70" i="12" l="1"/>
  <c r="J69" i="12"/>
  <c r="I69" i="12"/>
  <c r="I68" i="12"/>
  <c r="J68" i="12"/>
  <c r="H20" i="18" l="1"/>
  <c r="I70" i="12"/>
  <c r="H71" i="12"/>
  <c r="J70" i="12"/>
  <c r="E67" i="12"/>
  <c r="D68" i="12"/>
  <c r="D69" i="12" s="1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H41" i="12"/>
  <c r="K41" i="12" s="1"/>
  <c r="K40" i="12"/>
  <c r="J40" i="12"/>
  <c r="I40" i="12"/>
  <c r="H33" i="12"/>
  <c r="K33" i="12" s="1"/>
  <c r="K32" i="12"/>
  <c r="H32" i="12"/>
  <c r="J32" i="12" s="1"/>
  <c r="K31" i="12"/>
  <c r="H31" i="12"/>
  <c r="J31" i="12" s="1"/>
  <c r="H28" i="12"/>
  <c r="K28" i="12" s="1"/>
  <c r="K27" i="12"/>
  <c r="J27" i="12"/>
  <c r="I27" i="12"/>
  <c r="K21" i="12"/>
  <c r="H21" i="12"/>
  <c r="J21" i="12" s="1"/>
  <c r="K19" i="12"/>
  <c r="H19" i="12"/>
  <c r="J19" i="12" s="1"/>
  <c r="H18" i="12"/>
  <c r="K18" i="12" s="1"/>
  <c r="H16" i="12"/>
  <c r="K16" i="12" s="1"/>
  <c r="K15" i="12"/>
  <c r="J15" i="12"/>
  <c r="I15" i="12"/>
  <c r="H21" i="18" l="1"/>
  <c r="I20" i="18"/>
  <c r="J71" i="12"/>
  <c r="I71" i="12"/>
  <c r="H72" i="12"/>
  <c r="H42" i="12"/>
  <c r="I41" i="12"/>
  <c r="J41" i="12"/>
  <c r="I33" i="12"/>
  <c r="J33" i="12"/>
  <c r="I32" i="12"/>
  <c r="I31" i="12"/>
  <c r="I28" i="12"/>
  <c r="J28" i="12"/>
  <c r="H29" i="12"/>
  <c r="I21" i="12"/>
  <c r="I19" i="12"/>
  <c r="J18" i="12"/>
  <c r="I18" i="12"/>
  <c r="H17" i="12"/>
  <c r="J16" i="12"/>
  <c r="I16" i="12"/>
  <c r="I21" i="18" l="1"/>
  <c r="H22" i="18"/>
  <c r="I22" i="18" s="1"/>
  <c r="H73" i="12"/>
  <c r="J72" i="12"/>
  <c r="I72" i="12"/>
  <c r="K42" i="12"/>
  <c r="I42" i="12"/>
  <c r="H43" i="12"/>
  <c r="J42" i="12"/>
  <c r="K29" i="12"/>
  <c r="I29" i="12"/>
  <c r="J29" i="12"/>
  <c r="H30" i="12"/>
  <c r="K17" i="12"/>
  <c r="J17" i="12"/>
  <c r="I17" i="12"/>
  <c r="H74" i="12" l="1"/>
  <c r="J73" i="12"/>
  <c r="I73" i="12"/>
  <c r="K43" i="12"/>
  <c r="J43" i="12"/>
  <c r="I43" i="12"/>
  <c r="H44" i="12"/>
  <c r="K30" i="12"/>
  <c r="J30" i="12"/>
  <c r="I30" i="12"/>
  <c r="I74" i="12" l="1"/>
  <c r="H75" i="12"/>
  <c r="J74" i="12"/>
  <c r="K44" i="12"/>
  <c r="I44" i="12"/>
  <c r="H45" i="12"/>
  <c r="J44" i="12"/>
  <c r="J75" i="12" l="1"/>
  <c r="I75" i="12"/>
  <c r="K45" i="12"/>
  <c r="J45" i="12"/>
  <c r="I45" i="12"/>
  <c r="H46" i="12"/>
  <c r="K46" i="12" l="1"/>
  <c r="I46" i="12"/>
  <c r="H47" i="12"/>
  <c r="J46" i="12"/>
  <c r="K47" i="12" l="1"/>
  <c r="I47" i="12"/>
  <c r="J47" i="12"/>
  <c r="H48" i="12"/>
  <c r="K48" i="12" l="1"/>
  <c r="J48" i="12"/>
  <c r="I48" i="12"/>
  <c r="E27" i="11" l="1"/>
  <c r="E54" i="11"/>
  <c r="E27" i="10"/>
  <c r="D41" i="12"/>
  <c r="D42" i="12" s="1"/>
  <c r="D43" i="12" s="1"/>
  <c r="D44" i="12" s="1"/>
  <c r="D45" i="12" s="1"/>
  <c r="D46" i="12" s="1"/>
  <c r="D47" i="12" s="1"/>
  <c r="D48" i="12" s="1"/>
  <c r="E27" i="12"/>
  <c r="D28" i="12"/>
  <c r="D29" i="12" s="1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E27" i="9"/>
  <c r="E27" i="8"/>
  <c r="E111" i="7"/>
  <c r="F152" i="7"/>
  <c r="E152" i="7"/>
  <c r="E70" i="7"/>
  <c r="F27" i="7"/>
  <c r="E27" i="7"/>
  <c r="E28" i="6"/>
  <c r="E57" i="5"/>
  <c r="G28" i="5"/>
  <c r="F28" i="5"/>
  <c r="E28" i="5"/>
  <c r="J29" i="4" l="1"/>
  <c r="I29" i="4"/>
  <c r="H29" i="4"/>
  <c r="G29" i="4"/>
  <c r="F29" i="4"/>
  <c r="E29" i="4"/>
  <c r="E35" i="9" l="1"/>
  <c r="E32" i="9"/>
  <c r="E33" i="9"/>
  <c r="E34" i="9"/>
  <c r="H34" i="12" l="1"/>
  <c r="I34" i="12" l="1"/>
  <c r="J34" i="12"/>
  <c r="K34" i="12"/>
  <c r="E33" i="11" l="1"/>
  <c r="E32" i="11"/>
  <c r="E32" i="10"/>
  <c r="E32" i="12" l="1"/>
  <c r="E31" i="12"/>
  <c r="E34" i="8"/>
  <c r="E33" i="8"/>
  <c r="E32" i="8"/>
  <c r="F157" i="7"/>
  <c r="E157" i="7"/>
  <c r="E117" i="7"/>
  <c r="E116" i="7"/>
  <c r="E76" i="7"/>
  <c r="E75" i="7"/>
  <c r="F32" i="7"/>
  <c r="E32" i="7"/>
  <c r="E33" i="6"/>
  <c r="E63" i="5"/>
  <c r="E62" i="5"/>
  <c r="H18" i="16" l="1"/>
  <c r="I18" i="16" s="1"/>
  <c r="E59" i="11"/>
  <c r="H19" i="16" l="1"/>
  <c r="I19" i="16" s="1"/>
  <c r="H20" i="16" l="1"/>
  <c r="I20" i="16" s="1"/>
  <c r="G33" i="5"/>
  <c r="E33" i="5"/>
  <c r="F33" i="5"/>
  <c r="H21" i="16" l="1"/>
  <c r="I21" i="16" s="1"/>
  <c r="H22" i="16" l="1"/>
  <c r="I22" i="16" s="1"/>
  <c r="E15" i="7" l="1"/>
  <c r="E16" i="7"/>
  <c r="E17" i="7"/>
  <c r="E19" i="7"/>
  <c r="J35" i="4" l="1"/>
  <c r="I35" i="4"/>
  <c r="H35" i="4"/>
  <c r="F35" i="4"/>
  <c r="G35" i="4"/>
  <c r="E35" i="4"/>
  <c r="H15" i="17" l="1"/>
  <c r="H16" i="17" s="1"/>
  <c r="H17" i="17" s="1"/>
  <c r="I14" i="17"/>
  <c r="I16" i="17" l="1"/>
  <c r="I15" i="17"/>
  <c r="I17" i="17" l="1"/>
  <c r="H18" i="17"/>
  <c r="I18" i="17" l="1"/>
  <c r="H19" i="17"/>
  <c r="I19" i="17" l="1"/>
  <c r="H20" i="17"/>
  <c r="I20" i="17" l="1"/>
  <c r="H21" i="17"/>
  <c r="I21" i="17" l="1"/>
  <c r="H22" i="17"/>
  <c r="I22" i="17" s="1"/>
  <c r="H35" i="12" l="1"/>
  <c r="E55" i="12"/>
  <c r="E54" i="12"/>
  <c r="E41" i="12"/>
  <c r="E40" i="12"/>
  <c r="E28" i="12"/>
  <c r="E14" i="12"/>
  <c r="F139" i="7"/>
  <c r="F35" i="7"/>
  <c r="E35" i="6"/>
  <c r="E14" i="6"/>
  <c r="E159" i="7" l="1"/>
  <c r="F158" i="7"/>
  <c r="E34" i="6"/>
  <c r="J35" i="12"/>
  <c r="I35" i="12"/>
  <c r="K35" i="12"/>
  <c r="E69" i="12"/>
  <c r="E68" i="12"/>
  <c r="E57" i="12"/>
  <c r="E43" i="12"/>
  <c r="E30" i="12"/>
  <c r="E56" i="12"/>
  <c r="E16" i="12"/>
  <c r="E15" i="12"/>
  <c r="F159" i="7"/>
  <c r="E158" i="7"/>
  <c r="F144" i="7"/>
  <c r="F140" i="7"/>
  <c r="F146" i="7"/>
  <c r="F145" i="7"/>
  <c r="F141" i="7"/>
  <c r="F33" i="7"/>
  <c r="E33" i="7"/>
  <c r="F34" i="7"/>
  <c r="E20" i="6"/>
  <c r="E16" i="6"/>
  <c r="E15" i="6"/>
  <c r="E21" i="6"/>
  <c r="E19" i="6"/>
  <c r="I105" i="7" l="1"/>
  <c r="J105" i="7"/>
  <c r="E29" i="12"/>
  <c r="E70" i="12"/>
  <c r="E42" i="12"/>
  <c r="E17" i="12"/>
  <c r="E58" i="12" l="1"/>
  <c r="E71" i="12"/>
  <c r="E44" i="12"/>
  <c r="E59" i="12"/>
  <c r="E45" i="12"/>
  <c r="E18" i="12"/>
  <c r="E33" i="10" l="1"/>
  <c r="E72" i="12"/>
  <c r="E60" i="12"/>
  <c r="E46" i="12"/>
  <c r="E33" i="12"/>
  <c r="E19" i="12"/>
  <c r="E64" i="5" l="1"/>
  <c r="E60" i="11"/>
  <c r="E34" i="10"/>
  <c r="E35" i="10"/>
  <c r="E73" i="12"/>
  <c r="E61" i="12"/>
  <c r="E62" i="12"/>
  <c r="E47" i="12"/>
  <c r="E48" i="12"/>
  <c r="E34" i="12"/>
  <c r="E35" i="12"/>
  <c r="E20" i="12"/>
  <c r="E48" i="5"/>
  <c r="E45" i="5"/>
  <c r="E49" i="5"/>
  <c r="E46" i="5"/>
  <c r="E62" i="11" l="1"/>
  <c r="E61" i="11"/>
  <c r="E35" i="11"/>
  <c r="E34" i="11"/>
  <c r="E75" i="12"/>
  <c r="E74" i="12"/>
  <c r="E22" i="12"/>
  <c r="E21" i="12"/>
  <c r="E35" i="8"/>
  <c r="E119" i="7"/>
  <c r="E118" i="7"/>
  <c r="E78" i="7"/>
  <c r="E77" i="7"/>
  <c r="E34" i="7" l="1"/>
  <c r="E35" i="7" l="1"/>
  <c r="H19" i="11" l="1"/>
  <c r="I19" i="11" l="1"/>
  <c r="J19" i="11" s="1"/>
  <c r="K19" i="11" s="1"/>
  <c r="H20" i="11"/>
  <c r="I14" i="9"/>
  <c r="I20" i="11" l="1"/>
  <c r="J20" i="11" s="1"/>
  <c r="K20" i="11" s="1"/>
  <c r="H21" i="11"/>
  <c r="I21" i="11" s="1"/>
  <c r="J21" i="11" s="1"/>
  <c r="K21" i="11" s="1"/>
  <c r="H47" i="5" l="1"/>
  <c r="H48" i="5" s="1"/>
  <c r="J47" i="5" l="1"/>
  <c r="J48" i="5"/>
  <c r="H49" i="5"/>
  <c r="I48" i="5"/>
  <c r="I47" i="5"/>
  <c r="H21" i="9" l="1"/>
  <c r="I49" i="5"/>
  <c r="H50" i="5"/>
  <c r="J49" i="5"/>
  <c r="J21" i="9" l="1"/>
  <c r="I21" i="9"/>
  <c r="H22" i="9"/>
  <c r="J50" i="5"/>
  <c r="I50" i="5"/>
  <c r="J22" i="9" l="1"/>
  <c r="I22" i="9"/>
  <c r="F147" i="7"/>
  <c r="E14" i="7"/>
  <c r="E22" i="6"/>
  <c r="E44" i="5" l="1"/>
  <c r="E43" i="5"/>
  <c r="F15" i="5"/>
  <c r="F14" i="5"/>
  <c r="E14" i="5"/>
  <c r="H15" i="4"/>
  <c r="G15" i="4"/>
  <c r="F15" i="4"/>
  <c r="E15" i="4"/>
  <c r="G16" i="4" l="1"/>
  <c r="E44" i="14"/>
  <c r="E65" i="5"/>
  <c r="E15" i="5"/>
  <c r="F16" i="4"/>
  <c r="H17" i="4"/>
  <c r="G17" i="4"/>
  <c r="F17" i="4"/>
  <c r="E17" i="4"/>
  <c r="H16" i="4"/>
  <c r="E16" i="4"/>
  <c r="E17" i="5" l="1"/>
  <c r="E45" i="14"/>
  <c r="F17" i="5"/>
  <c r="F16" i="5"/>
  <c r="E16" i="5"/>
  <c r="E36" i="6"/>
  <c r="G18" i="4"/>
  <c r="F18" i="4"/>
  <c r="H18" i="4"/>
  <c r="E34" i="5" l="1"/>
  <c r="G34" i="5"/>
  <c r="F34" i="5"/>
  <c r="H20" i="4"/>
  <c r="G20" i="4"/>
  <c r="E20" i="4"/>
  <c r="F20" i="4"/>
  <c r="E46" i="14"/>
  <c r="F160" i="7"/>
  <c r="E160" i="7"/>
  <c r="E35" i="5" l="1"/>
  <c r="G35" i="5"/>
  <c r="F35" i="5"/>
  <c r="E19" i="5"/>
  <c r="F19" i="5"/>
  <c r="F21" i="4"/>
  <c r="G21" i="4"/>
  <c r="H21" i="4"/>
  <c r="E21" i="4"/>
  <c r="E47" i="14"/>
  <c r="E48" i="14"/>
  <c r="E20" i="7"/>
  <c r="E50" i="5"/>
  <c r="E36" i="5" l="1"/>
  <c r="G36" i="5"/>
  <c r="F36" i="5"/>
  <c r="F20" i="5"/>
  <c r="E20" i="5"/>
  <c r="F22" i="4"/>
  <c r="G22" i="4"/>
  <c r="H22" i="4"/>
  <c r="E22" i="4"/>
  <c r="E22" i="7"/>
  <c r="E21" i="7"/>
  <c r="F21" i="5" l="1"/>
  <c r="E21" i="5"/>
  <c r="G23" i="4"/>
  <c r="F23" i="4"/>
  <c r="H23" i="4"/>
  <c r="E23" i="4"/>
  <c r="E22" i="5" l="1"/>
  <c r="F22" i="5"/>
  <c r="I36" i="4" l="1"/>
  <c r="F36" i="4"/>
  <c r="J36" i="4"/>
  <c r="G36" i="4"/>
  <c r="E36" i="4"/>
  <c r="H36" i="4"/>
  <c r="F37" i="4" l="1"/>
  <c r="I37" i="4"/>
  <c r="E37" i="4"/>
  <c r="G37" i="4"/>
  <c r="J37" i="4"/>
  <c r="H37" i="4"/>
  <c r="H47" i="14" l="1"/>
  <c r="H22" i="14"/>
  <c r="J22" i="14" l="1"/>
  <c r="I22" i="14"/>
  <c r="K22" i="14"/>
  <c r="K47" i="14"/>
  <c r="I47" i="14"/>
  <c r="J47" i="14"/>
  <c r="J106" i="7" l="1"/>
  <c r="I106" i="7"/>
  <c r="H101" i="5"/>
  <c r="I101" i="5" s="1"/>
  <c r="J100" i="5"/>
  <c r="I100" i="5"/>
  <c r="J101" i="5" l="1"/>
  <c r="H102" i="5"/>
  <c r="I102" i="5" s="1"/>
  <c r="J102" i="5" l="1"/>
  <c r="H103" i="5"/>
  <c r="J103" i="5" l="1"/>
  <c r="H104" i="5"/>
  <c r="I103" i="5"/>
  <c r="J104" i="5" l="1"/>
  <c r="H105" i="5"/>
  <c r="I104" i="5"/>
  <c r="J105" i="5" l="1"/>
  <c r="H106" i="5"/>
  <c r="I105" i="5"/>
  <c r="J106" i="5" l="1"/>
  <c r="H107" i="5"/>
  <c r="I106" i="5"/>
  <c r="H87" i="5"/>
  <c r="H88" i="5" s="1"/>
  <c r="H89" i="5" s="1"/>
  <c r="J86" i="5"/>
  <c r="I86" i="5"/>
  <c r="I89" i="5" l="1"/>
  <c r="J89" i="5"/>
  <c r="H90" i="5"/>
  <c r="J87" i="5"/>
  <c r="J107" i="5"/>
  <c r="I107" i="5"/>
  <c r="I87" i="5"/>
  <c r="I88" i="5"/>
  <c r="J88" i="5"/>
  <c r="J90" i="5" l="1"/>
  <c r="H91" i="5"/>
  <c r="I90" i="5"/>
  <c r="J71" i="5"/>
  <c r="J91" i="5" l="1"/>
  <c r="H92" i="5"/>
  <c r="I91" i="5"/>
  <c r="E44" i="6"/>
  <c r="E45" i="6" l="1"/>
  <c r="I92" i="5"/>
  <c r="J92" i="5"/>
  <c r="E87" i="7"/>
  <c r="E86" i="7"/>
  <c r="E46" i="6"/>
  <c r="E75" i="5" l="1"/>
  <c r="E88" i="7"/>
  <c r="E47" i="6"/>
  <c r="E76" i="5" l="1"/>
  <c r="E51" i="5"/>
  <c r="D49" i="4"/>
  <c r="E89" i="7"/>
  <c r="E48" i="7"/>
  <c r="F48" i="7"/>
  <c r="G48" i="7"/>
  <c r="E48" i="6"/>
  <c r="G49" i="4" l="1"/>
  <c r="H49" i="4"/>
  <c r="F49" i="4"/>
  <c r="E49" i="4"/>
  <c r="E77" i="5"/>
  <c r="E91" i="7"/>
  <c r="E90" i="7"/>
  <c r="E50" i="7"/>
  <c r="E49" i="7"/>
  <c r="G49" i="7"/>
  <c r="F49" i="7"/>
  <c r="E49" i="6"/>
  <c r="D50" i="4"/>
  <c r="G50" i="4" l="1"/>
  <c r="F50" i="4"/>
  <c r="H50" i="4"/>
  <c r="E50" i="4"/>
  <c r="E78" i="5"/>
  <c r="E79" i="5"/>
  <c r="D51" i="4" l="1"/>
  <c r="D27" i="13" l="1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K17" i="8" l="1"/>
  <c r="H18" i="8"/>
  <c r="H19" i="8" s="1"/>
  <c r="J16" i="8"/>
  <c r="K16" i="8"/>
  <c r="I17" i="8"/>
  <c r="I16" i="8"/>
  <c r="J17" i="8"/>
  <c r="I19" i="8" l="1"/>
  <c r="K19" i="8"/>
  <c r="J19" i="8"/>
  <c r="H20" i="8"/>
  <c r="K20" i="8" l="1"/>
  <c r="I20" i="8"/>
  <c r="J20" i="8"/>
  <c r="H20" i="12" l="1"/>
  <c r="I57" i="7"/>
  <c r="I20" i="12" l="1"/>
  <c r="J20" i="12"/>
  <c r="K20" i="12"/>
  <c r="H62" i="7" l="1"/>
  <c r="I62" i="7" l="1"/>
  <c r="H63" i="7"/>
  <c r="I63" i="7" l="1"/>
  <c r="H64" i="7"/>
  <c r="I64" i="7" l="1"/>
  <c r="H65" i="7"/>
  <c r="I65" i="7" s="1"/>
  <c r="G50" i="7"/>
  <c r="F50" i="7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H72" i="5"/>
  <c r="J72" i="5" s="1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I71" i="5"/>
  <c r="E2" i="4"/>
  <c r="K15" i="13" l="1"/>
  <c r="H16" i="13"/>
  <c r="M15" i="13"/>
  <c r="J15" i="13"/>
  <c r="L15" i="13"/>
  <c r="I15" i="13"/>
  <c r="J27" i="13"/>
  <c r="K27" i="13"/>
  <c r="I15" i="8"/>
  <c r="H73" i="5"/>
  <c r="I72" i="5"/>
  <c r="L27" i="13"/>
  <c r="H28" i="13"/>
  <c r="I27" i="13"/>
  <c r="I14" i="13"/>
  <c r="J14" i="13"/>
  <c r="K14" i="13"/>
  <c r="M14" i="13"/>
  <c r="L14" i="13"/>
  <c r="J55" i="12"/>
  <c r="I55" i="12"/>
  <c r="J15" i="8"/>
  <c r="K15" i="8"/>
  <c r="H74" i="5" l="1"/>
  <c r="H75" i="5" s="1"/>
  <c r="J75" i="5" s="1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4" i="5" l="1"/>
  <c r="I75" i="5"/>
  <c r="H76" i="5"/>
  <c r="H77" i="5" s="1"/>
  <c r="J74" i="5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J61" i="12"/>
  <c r="H62" i="12"/>
  <c r="I61" i="12"/>
  <c r="M31" i="13"/>
  <c r="I31" i="13"/>
  <c r="K31" i="13"/>
  <c r="J31" i="13"/>
  <c r="H32" i="13"/>
  <c r="L31" i="13"/>
  <c r="H93" i="5"/>
  <c r="J78" i="5"/>
  <c r="H79" i="5"/>
  <c r="I78" i="5"/>
  <c r="E51" i="4" l="1"/>
  <c r="H21" i="13"/>
  <c r="J20" i="13"/>
  <c r="I20" i="13"/>
  <c r="L20" i="13"/>
  <c r="K20" i="13"/>
  <c r="M20" i="13"/>
  <c r="H22" i="11"/>
  <c r="I62" i="12"/>
  <c r="J62" i="12"/>
  <c r="H22" i="12"/>
  <c r="H48" i="14"/>
  <c r="E50" i="6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<sst xmlns="http://schemas.openxmlformats.org/spreadsheetml/2006/main" count="4563" uniqueCount="854">
  <si>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</si>
  <si>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</si>
  <si>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</si>
  <si>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</si>
  <si>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</si>
  <si>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</si>
  <si>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</si>
  <si>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</si>
  <si>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</si>
  <si>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</si>
  <si>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</si>
  <si>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</si>
  <si>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</si>
  <si>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</si>
  <si>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</si>
  <si>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Click to check ATD Haiphong</t>
  </si>
  <si>
    <t>HAI PHONG - CHINA</t>
  </si>
  <si>
    <t>HAI PHONG - TAIWAN</t>
  </si>
  <si>
    <t>Click to check your shipment movement</t>
  </si>
  <si>
    <t>HAI PHONG - PHILIPPINE</t>
  </si>
  <si>
    <t>HAI PHONG - MALAYSIA</t>
  </si>
  <si>
    <t>Click to check tariff freetime in POD</t>
  </si>
  <si>
    <t>HAI PHONG - THAILAND</t>
  </si>
  <si>
    <t>HAI PHONG - INDIA - PAKISTAN</t>
  </si>
  <si>
    <t>Click to check free time extension in POD after vessel departs Haiphong 12hours</t>
  </si>
  <si>
    <t>HAI PHONG - AUSTRALIA</t>
  </si>
  <si>
    <t>HAI PHONG - US</t>
  </si>
  <si>
    <t>Click to check Vessel Flag, Call Sign, IMO…</t>
  </si>
  <si>
    <t>HAI PHONG - EAST AFRICA SERVICE</t>
  </si>
  <si>
    <t>TSL's code for AFR filing is 13DF</t>
  </si>
  <si>
    <t>HAI PHONG - MEXICO SERVICE</t>
  </si>
  <si>
    <t>HAI PHONG - SINGAPORE SERVICE</t>
  </si>
  <si>
    <t>Click to check telex release status</t>
  </si>
  <si>
    <t>GENERAL SERVICES</t>
  </si>
  <si>
    <t>JTK3SG - ETD MON:</t>
  </si>
  <si>
    <t>HAIPHONG - HONGKONG - SHEKOU - OSAKA - KOBE</t>
  </si>
  <si>
    <t>JTK2SG - ETD WED:</t>
  </si>
  <si>
    <t>HAIPHONG - NANSHA - HONGKONG - SHEKOU - TOKYO - YOKOHAMA - NAGOYA</t>
  </si>
  <si>
    <t>NV2SG - ETD TUE:</t>
  </si>
  <si>
    <t>HAIPHONG - QINZHOU - HONGKONG - NINGBO - SHANGHAI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</si>
  <si>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</si>
  <si>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</si>
  <si>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</si>
  <si>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</si>
  <si>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</si>
  <si>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</si>
  <si>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</si>
  <si>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</si>
  <si>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</si>
  <si>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JTK3SG</t>
  </si>
  <si>
    <t>MON</t>
  </si>
  <si>
    <t>VIP Greenport</t>
  </si>
  <si>
    <t>VNCXP</t>
  </si>
  <si>
    <t>ZONE 3</t>
  </si>
  <si>
    <t>03TGS10</t>
  </si>
  <si>
    <t>JTK2SG</t>
  </si>
  <si>
    <t>WED</t>
  </si>
  <si>
    <t>NAM HAI DINH VU</t>
  </si>
  <si>
    <t>VNDNH</t>
  </si>
  <si>
    <t xml:space="preserve">03TGS15 </t>
  </si>
  <si>
    <t>NV2SG</t>
  </si>
  <si>
    <t>TUE</t>
  </si>
  <si>
    <t>TAN VU</t>
  </si>
  <si>
    <t>VNHPN</t>
  </si>
  <si>
    <t>ZONE 1</t>
  </si>
  <si>
    <t>03CCS03</t>
  </si>
  <si>
    <t>DEADLINE</t>
  </si>
  <si>
    <t>SUBMIT SI / VGM</t>
  </si>
  <si>
    <t>AMEND BILL/ VGM</t>
  </si>
  <si>
    <t>CDS</t>
  </si>
  <si>
    <t>CY</t>
  </si>
  <si>
    <t>09:00 Fri</t>
  </si>
  <si>
    <t>15:30 Fri</t>
  </si>
  <si>
    <t>09:00 Sat</t>
  </si>
  <si>
    <t>24:00 Sat</t>
  </si>
  <si>
    <t>11:00 Mon</t>
  </si>
  <si>
    <t>09:00 Tue</t>
  </si>
  <si>
    <t>11:00 Tue</t>
  </si>
  <si>
    <t>09:00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</si>
  <si>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</si>
  <si>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</si>
  <si>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</si>
  <si>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</si>
  <si>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</si>
  <si>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</si>
  <si>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</si>
  <si>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</si>
  <si>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</si>
  <si>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</si>
  <si>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</si>
  <si>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</si>
  <si>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</si>
  <si>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Hanoi</t>
  </si>
  <si>
    <t>Manager</t>
  </si>
  <si>
    <t>Jacky</t>
  </si>
  <si>
    <t>Tran Dinh Chung</t>
  </si>
  <si>
    <t>84.24.62666360</t>
  </si>
  <si>
    <t>chung.jacky@tslines.com.vn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</si>
  <si>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</si>
  <si>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</si>
  <si>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</si>
  <si>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</si>
  <si>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</si>
  <si>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</si>
  <si>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Happy</t>
  </si>
  <si>
    <t>Tran Hanh Phuc</t>
  </si>
  <si>
    <t>phuc.happy@tslines.com.vn</t>
  </si>
  <si>
    <t>Staff</t>
  </si>
  <si>
    <t>Ethan</t>
  </si>
  <si>
    <t>Ninh Manh Tuong</t>
  </si>
  <si>
    <t>tuong.ethan@tslines.com.vn</t>
  </si>
  <si>
    <t>Thomas</t>
  </si>
  <si>
    <t>Nguyen Hai Nam</t>
  </si>
  <si>
    <t>thomas@tslines.com.vn</t>
  </si>
  <si>
    <t>Celine</t>
  </si>
  <si>
    <t>Vu Thi Thu Huong</t>
  </si>
  <si>
    <t>celine@tslines.com.vn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</si>
  <si>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</si>
  <si>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</si>
  <si>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</si>
  <si>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</si>
  <si>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</si>
  <si>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</si>
  <si>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</si>
  <si>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</si>
  <si>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</si>
  <si>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</si>
  <si>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</si>
  <si>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</si>
  <si>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</si>
  <si>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</si>
  <si>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</si>
  <si>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</si>
  <si>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</si>
  <si>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</si>
  <si>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</si>
  <si>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</si>
  <si>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</si>
  <si>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Kylie</t>
  </si>
  <si>
    <t>Nguyen Thi Quynh</t>
  </si>
  <si>
    <t>quynh.kylie@tslines.com.vn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</si>
  <si>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</si>
  <si>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</si>
  <si>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</si>
  <si>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</si>
  <si>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</si>
  <si>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</si>
  <si>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</si>
  <si>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</si>
  <si>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</si>
  <si>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</si>
  <si>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</si>
  <si>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</si>
  <si>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</si>
  <si>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</si>
  <si>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</si>
  <si>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</si>
  <si>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</si>
  <si>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</si>
  <si>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</si>
  <si>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</si>
  <si>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</si>
  <si>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</si>
  <si>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</si>
  <si>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</si>
  <si>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</si>
  <si>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</si>
  <si>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</si>
  <si>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</si>
  <si>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</si>
  <si>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</si>
  <si>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</si>
  <si>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</si>
  <si>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</si>
  <si>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</si>
  <si>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</si>
  <si>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</si>
  <si>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</si>
  <si>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</si>
  <si>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</si>
  <si>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</si>
  <si>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</si>
  <si>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</si>
  <si>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</si>
  <si>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</si>
  <si>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</si>
  <si>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</si>
  <si>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</si>
  <si>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</si>
  <si>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</si>
  <si>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</si>
  <si>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</si>
  <si>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</si>
  <si>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</si>
  <si>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</si>
  <si>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</si>
  <si>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</si>
  <si>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</si>
  <si>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</si>
  <si>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</si>
  <si>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</si>
  <si>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</si>
  <si>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</si>
  <si>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</si>
  <si>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</si>
  <si>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</si>
  <si>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</si>
  <si>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Elin</t>
  </si>
  <si>
    <t>Do Thuy Linh</t>
  </si>
  <si>
    <t>elin@tslines.com.vn</t>
  </si>
  <si>
    <t>ally@tslines.com.vn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</si>
  <si>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</si>
  <si>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</si>
  <si>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</si>
  <si>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</si>
  <si>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</si>
  <si>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</si>
  <si>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</si>
  <si>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</si>
  <si>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</si>
  <si>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</si>
  <si>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</si>
  <si>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Feb 01, 2025</t>
  </si>
  <si>
    <t>TLX FEE (per SET)</t>
  </si>
  <si>
    <t>SEAL FEE (per UNIT)</t>
  </si>
  <si>
    <t>AFR FEE (per SET) - JAPAN</t>
  </si>
  <si>
    <t>AMS FEE (per SET) - CHINA</t>
  </si>
  <si>
    <t>AMS FEE (per SET) - US</t>
  </si>
  <si>
    <t>USD</t>
  </si>
  <si>
    <t>ACI FEE (per SET) - CANADA</t>
  </si>
  <si>
    <t xml:space="preserve"> Oct 01, 2021</t>
  </si>
  <si>
    <t>ITEM</t>
  </si>
  <si>
    <t>(excluded VAT per cont)</t>
  </si>
  <si>
    <t>20'</t>
  </si>
  <si>
    <t>40'</t>
  </si>
  <si>
    <t>THC-GP/TK</t>
  </si>
  <si>
    <t>15/FEB/2024        (POL ETD)</t>
  </si>
  <si>
    <t>THC-RF</t>
  </si>
  <si>
    <t>THC-FR/OT</t>
  </si>
  <si>
    <t xml:space="preserve">THC DG-Dry </t>
  </si>
  <si>
    <t>THC DG-Reefer</t>
  </si>
  <si>
    <t>OUTBOUND DEM DET CHARGE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</si>
  <si>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</si>
  <si>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</si>
  <si>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</si>
  <si>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</si>
  <si>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</si>
  <si>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</si>
  <si>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</si>
  <si>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</si>
  <si>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</si>
  <si>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</si>
  <si>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</si>
  <si>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</si>
  <si>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</si>
  <si>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</si>
  <si>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</si>
  <si>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</si>
  <si>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</si>
  <si>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</si>
  <si>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</si>
  <si>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</si>
  <si>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</si>
  <si>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</si>
  <si>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</si>
  <si>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</si>
  <si>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</si>
  <si>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POWER Charge 4th day~ ( for JTKSG vessel - etd Mon, the power charge will be counted from the 5th day )</t>
  </si>
  <si>
    <t>Jan 15,2019</t>
  </si>
  <si>
    <t>OUTBOUND LATE PAYMENT SURCHARGE</t>
  </si>
  <si>
    <t>(excluded VAT) per week</t>
  </si>
  <si>
    <t>Late payment Surcharge (LPS)  FREE 14 days</t>
  </si>
  <si>
    <t xml:space="preserve">Late payment Surcharge (LPS)  1st week after freetime </t>
  </si>
  <si>
    <t xml:space="preserve">Late payment Surcharge (LPS) Thereafter </t>
  </si>
  <si>
    <t>JTK3SG:</t>
  </si>
  <si>
    <t>Haiphong - Hongkong - Shekou - Osaka - Kobe</t>
  </si>
  <si>
    <t>SERVICE NAME</t>
  </si>
  <si>
    <t>VESSEL</t>
  </si>
  <si>
    <t>VOYAGE</t>
  </si>
  <si>
    <t>HAIPHONG</t>
  </si>
  <si>
    <t>HONGKONG</t>
  </si>
  <si>
    <t>SHEKOU</t>
  </si>
  <si>
    <t>OSAKA</t>
  </si>
  <si>
    <t>KOBE</t>
  </si>
  <si>
    <t xml:space="preserve"> </t>
  </si>
  <si>
    <t xml:space="preserve">ETD </t>
  </si>
  <si>
    <t>ETA (2days)</t>
  </si>
  <si>
    <t>ETA (7days)</t>
  </si>
  <si>
    <t>ETA (8days)</t>
  </si>
  <si>
    <t>VIP GREEN PORT</t>
  </si>
  <si>
    <t>HIT</t>
  </si>
  <si>
    <t>CCT</t>
  </si>
  <si>
    <t xml:space="preserve">TSL &amp; IAL: NANKO C-8
YML: NANKO C4 </t>
  </si>
  <si>
    <t>TSL: PC-18
YML &amp; IAL: ROKKO RC2</t>
  </si>
  <si>
    <t>INTERASIA RESILIENCE</t>
  </si>
  <si>
    <t>N069</t>
  </si>
  <si>
    <t>TS GUANGZHOU</t>
  </si>
  <si>
    <t>25014N</t>
  </si>
  <si>
    <t>HELGOLAND</t>
  </si>
  <si>
    <t>021N</t>
  </si>
  <si>
    <t>N070</t>
  </si>
  <si>
    <t>OMIT</t>
  </si>
  <si>
    <t>TBN</t>
  </si>
  <si>
    <t>Blank one whole voyage's sailing</t>
  </si>
  <si>
    <t>25015N</t>
  </si>
  <si>
    <t>TAICHUNG</t>
  </si>
  <si>
    <t>417N</t>
  </si>
  <si>
    <t>N071</t>
  </si>
  <si>
    <t>25016N</t>
  </si>
  <si>
    <t>JTK2SG:</t>
  </si>
  <si>
    <t>Haiphong - Nansha - Hongkong - Shekou - Tokyo - Yokohama - Nagoya</t>
  </si>
  <si>
    <t>NANSHA</t>
  </si>
  <si>
    <t>TOKYO</t>
  </si>
  <si>
    <t>YOKOHAMA</t>
  </si>
  <si>
    <t>NAGOYA</t>
  </si>
  <si>
    <t>ETA (3days)</t>
  </si>
  <si>
    <t>ETA (9days)</t>
  </si>
  <si>
    <t>ETA (10days)</t>
  </si>
  <si>
    <t>NICT (Phase 3)</t>
  </si>
  <si>
    <t>OHI#6/7 (NYK OHI)</t>
  </si>
  <si>
    <t>HONMOKU D1</t>
  </si>
  <si>
    <t>NABETA</t>
  </si>
  <si>
    <t>TS MAWEI</t>
  </si>
  <si>
    <t>25022N</t>
  </si>
  <si>
    <t>TS PENANG</t>
  </si>
  <si>
    <t>25017N</t>
  </si>
  <si>
    <t>TS JOHOR</t>
  </si>
  <si>
    <t>25023N</t>
  </si>
  <si>
    <t>25018N</t>
  </si>
  <si>
    <t>25024N</t>
  </si>
  <si>
    <t>25019N</t>
  </si>
  <si>
    <t>NV2SG:</t>
  </si>
  <si>
    <t>Haiphong - Qinzhou - Hongkong - Ningbo - Shanghai</t>
  </si>
  <si>
    <t>QINZHOU</t>
  </si>
  <si>
    <t>HONG KONG</t>
  </si>
  <si>
    <t>NINGBO</t>
  </si>
  <si>
    <t>SHANGHAI</t>
  </si>
  <si>
    <t>ETA (1day)</t>
  </si>
  <si>
    <t>ETA (6days)</t>
  </si>
  <si>
    <t>Guangxi Qinzhou Free Trade Port Shenggang Wharf Co., LTD</t>
  </si>
  <si>
    <t>Modern Terminal ( MTL )</t>
  </si>
  <si>
    <t>NBTCT(Phase 4)</t>
  </si>
  <si>
    <t>SECT(WGQ4)</t>
  </si>
  <si>
    <t>ZHONG GU DI ZHONG HAI</t>
  </si>
  <si>
    <t>540N</t>
  </si>
  <si>
    <t>TS QINGDAO</t>
  </si>
  <si>
    <t>542N</t>
  </si>
  <si>
    <t>544N</t>
  </si>
  <si>
    <t>546N</t>
  </si>
  <si>
    <t>548N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</si>
  <si>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</si>
  <si>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</si>
  <si>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</si>
  <si>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</si>
  <si>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</si>
  <si>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 Ba Dinh District,  Ha Noi City, Viet Nam</t>
  </si>
  <si>
    <t>Add:  Room 520 TD Plaza Business Centre, Lot 20, 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</si>
  <si>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</si>
  <si>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</si>
  <si>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</si>
  <si>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</si>
  <si>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Chung / Jacky</t>
  </si>
  <si>
    <t>: +84 902 101 090</t>
  </si>
  <si>
    <t xml:space="preserve">Ms. Yen / Alice </t>
  </si>
  <si>
    <t>: +84 987 414 015</t>
  </si>
  <si>
    <t>Mr. Phuc / Happy</t>
  </si>
  <si>
    <t>: +84 902 062 596</t>
  </si>
  <si>
    <t xml:space="preserve">Ms. Huong / Celine </t>
  </si>
  <si>
    <t>: +84 355 122 318</t>
  </si>
  <si>
    <t>Mr. Tuong / Ethan</t>
  </si>
  <si>
    <t>: +84 986 847 470</t>
  </si>
  <si>
    <t>Mr. Nam / Thomas</t>
  </si>
  <si>
    <t>: +84 908 998 663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</si>
  <si>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</si>
  <si>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</si>
  <si>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</si>
  <si>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</si>
  <si>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</si>
  <si>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</si>
  <si>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</si>
  <si>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</si>
  <si>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</si>
  <si>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</si>
  <si>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Ms. Quynh / Kylie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</si>
  <si>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</si>
  <si>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</si>
  <si>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</si>
  <si>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</si>
  <si>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</si>
  <si>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</si>
  <si>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</si>
  <si>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</si>
  <si>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</si>
  <si>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</si>
  <si>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</si>
  <si>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</si>
  <si>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(11-14 days)</t>
  </si>
  <si>
    <t>ETA (12-15 days)</t>
  </si>
  <si>
    <t>TACHINOURA</t>
  </si>
  <si>
    <t>ISLAND CITY</t>
  </si>
  <si>
    <t>YM CERTAINTY</t>
  </si>
  <si>
    <t>076N</t>
  </si>
  <si>
    <t>INTERASIA ELEVATE</t>
  </si>
  <si>
    <t>Blank sailing</t>
  </si>
  <si>
    <t>N059</t>
  </si>
  <si>
    <t>TS HOCHIMINH</t>
  </si>
  <si>
    <t>25013N</t>
  </si>
  <si>
    <t>077N</t>
  </si>
  <si>
    <t>N060</t>
  </si>
  <si>
    <t>078N</t>
  </si>
  <si>
    <t>N061</t>
  </si>
  <si>
    <t>Haiphong-Moji-Hakata (SKU)</t>
  </si>
  <si>
    <t>ETA (13-16 days)</t>
  </si>
  <si>
    <t>ETA (14-17 days)</t>
  </si>
  <si>
    <t>SPICT(WGQ1)</t>
  </si>
  <si>
    <t>TACHINOURA NO.2</t>
  </si>
  <si>
    <t>KASHII</t>
  </si>
  <si>
    <t>RUN LONG</t>
  </si>
  <si>
    <t>2541E</t>
  </si>
  <si>
    <t>2542E</t>
  </si>
  <si>
    <t>2543E</t>
  </si>
  <si>
    <t>2544E</t>
  </si>
  <si>
    <t>2545E</t>
  </si>
  <si>
    <t>2546E</t>
  </si>
  <si>
    <t>2547E</t>
  </si>
  <si>
    <t>2548E</t>
  </si>
  <si>
    <t>2549E</t>
  </si>
  <si>
    <t>Haiphong-Osaka-Kobe (SJX2)</t>
  </si>
  <si>
    <t>DICT</t>
  </si>
  <si>
    <t>KGKT PC-18</t>
  </si>
  <si>
    <t>TS KOBE</t>
  </si>
  <si>
    <t>25041E</t>
  </si>
  <si>
    <t>TS LIANYUNGANG</t>
  </si>
  <si>
    <t>25042E</t>
  </si>
  <si>
    <t>25043E</t>
  </si>
  <si>
    <t>25044E</t>
  </si>
  <si>
    <t>25045E</t>
  </si>
  <si>
    <t>25046E</t>
  </si>
  <si>
    <t>25047E</t>
  </si>
  <si>
    <t>25048E</t>
  </si>
  <si>
    <t>25049E</t>
  </si>
  <si>
    <t>Haiphong-Yokohama-Tokyo (SJX5)</t>
  </si>
  <si>
    <t>ETA (15-18 days)</t>
  </si>
  <si>
    <t>HONMOKU BC</t>
  </si>
  <si>
    <t>HONGKONG SERVICE</t>
  </si>
  <si>
    <t>Haiphong-Hongkong</t>
  </si>
  <si>
    <t>CHINA SERVICE</t>
  </si>
  <si>
    <t>Haiphong - Shekou / Nansha</t>
  </si>
  <si>
    <t>Haiphong - Qinzhou - Ningbo - Shanghai</t>
  </si>
  <si>
    <t xml:space="preserve">ROUTE: </t>
  </si>
  <si>
    <t>Haiphong- Xiamen ( CHT )</t>
  </si>
  <si>
    <t>XIAMEN</t>
  </si>
  <si>
    <t>ETA (8 - 13 days)</t>
  </si>
  <si>
    <t>HAITIAN (Xiangyu &amp; Haitian merge)</t>
  </si>
  <si>
    <t>TS TIANJIN</t>
  </si>
  <si>
    <t>25010N</t>
  </si>
  <si>
    <t>KMTC TAIPEIS</t>
  </si>
  <si>
    <t>2511N</t>
  </si>
  <si>
    <t>SAWASDEE RIGEL</t>
  </si>
  <si>
    <t>25011N</t>
  </si>
  <si>
    <t>2512N</t>
  </si>
  <si>
    <t>25012N</t>
  </si>
  <si>
    <t>2513N</t>
  </si>
  <si>
    <t>ETA (6 - 10 days)</t>
  </si>
  <si>
    <t>Haiphong-Xingang-Dalian-Lianyungang ( MBX )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</si>
  <si>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</si>
  <si>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</si>
  <si>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</si>
  <si>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</si>
  <si>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</si>
  <si>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</si>
  <si>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TS JAKARTA</t>
  </si>
  <si>
    <t>25034N</t>
  </si>
  <si>
    <t>TS PUSAN</t>
  </si>
  <si>
    <t>TBN 1</t>
  </si>
  <si>
    <t>25035N</t>
  </si>
  <si>
    <t>ZHONG GU XIA MEN</t>
  </si>
  <si>
    <t>25005N</t>
  </si>
  <si>
    <t>25036N</t>
  </si>
  <si>
    <t>25006N</t>
  </si>
  <si>
    <t>Haiphong - South China ports by feeder via Shekou / Hongkong</t>
  </si>
  <si>
    <t>CHINA</t>
  </si>
  <si>
    <t>Connecting Vessel&amp; Voyage</t>
  </si>
  <si>
    <t>6-10 days (Detail schedule will be updated case by case)</t>
  </si>
  <si>
    <t>Waimao(CNZSN)</t>
  </si>
  <si>
    <t>Xinhui(CN045)</t>
  </si>
  <si>
    <t>Beijiao(CN105)</t>
  </si>
  <si>
    <t>Mafang(CN032)</t>
  </si>
  <si>
    <t>Nansha(CN018)</t>
  </si>
  <si>
    <t>HAIKOU(CNHAK)</t>
  </si>
  <si>
    <t>Beicun (CNBCN)</t>
  </si>
  <si>
    <t>Guigang (CNGUG)</t>
  </si>
  <si>
    <t>Leliu (CN042)</t>
  </si>
  <si>
    <t>Rongqi (CN043)</t>
  </si>
  <si>
    <t>SHUNDE NEW PORT (CNSUD)</t>
  </si>
  <si>
    <t>Zhanjiang (CN004)</t>
  </si>
  <si>
    <t>Zhuhai Gaolan (CNGLN)</t>
  </si>
  <si>
    <t>Xiaolan(CNZZ2)</t>
  </si>
  <si>
    <t>Gongyi(CN108)</t>
  </si>
  <si>
    <t>Leliu(CN042)</t>
  </si>
  <si>
    <t>Sanrong(CN033)</t>
  </si>
  <si>
    <t>Huadu(CN107)</t>
  </si>
  <si>
    <t>XIAOCHANTAN PORT(CNXIA)</t>
  </si>
  <si>
    <t>Beijiao (CN105, CN1BT)</t>
  </si>
  <si>
    <t>Haikou (CNHAK)</t>
  </si>
  <si>
    <t>Lianhuashan (CN017)</t>
  </si>
  <si>
    <t>Sanbu (CN109)</t>
  </si>
  <si>
    <t>Taiping (CN054)</t>
  </si>
  <si>
    <t>Zhaoqing Gaoyao (CN033)</t>
  </si>
  <si>
    <t>Zhuhai Hongwan (CNZZW)</t>
  </si>
  <si>
    <t>Zhongshan Port Autho(CNZZ3)</t>
  </si>
  <si>
    <t>Jiujiang, Nanhai(CN112)</t>
  </si>
  <si>
    <t>Shunde new port(CNSUD)</t>
  </si>
  <si>
    <t>Zhaoqing New Port(CN036)</t>
  </si>
  <si>
    <t>Xintang(CN063)</t>
  </si>
  <si>
    <t>MACAU (MOMAC)</t>
  </si>
  <si>
    <t>Dongguan Shilong (CNDGG)</t>
  </si>
  <si>
    <t>Heshan (CN048)</t>
  </si>
  <si>
    <t>Macau (MOMAC)</t>
  </si>
  <si>
    <t>Sanshan (CN111)</t>
  </si>
  <si>
    <t>Wuzhou (CNWUZ)</t>
  </si>
  <si>
    <t>Zhaoqing New Port (CN036)</t>
  </si>
  <si>
    <t>Zhuhai Civet (CNZZV)</t>
  </si>
  <si>
    <t>Shenwen(CNZZ4)</t>
  </si>
  <si>
    <t>Sanshan(CN111)</t>
  </si>
  <si>
    <t>Hongwang(CNZZW)</t>
  </si>
  <si>
    <t>Gaoyao(CN126)</t>
  </si>
  <si>
    <t>PSA（5-6）(CN0T8)</t>
  </si>
  <si>
    <t>Shantou Int'l Container TML(CNSS3)</t>
  </si>
  <si>
    <t>Doumen (CN009)</t>
  </si>
  <si>
    <t>Huadu (CN107)</t>
  </si>
  <si>
    <t>Mafang (CN032)</t>
  </si>
  <si>
    <t>Sanshui (CNSSE)</t>
  </si>
  <si>
    <t>Xinhui (CN045)</t>
  </si>
  <si>
    <t>Zhaoqing Sanrong (CN126)</t>
  </si>
  <si>
    <t>FEEDER</t>
  </si>
  <si>
    <t>Huangpu(CNZZ7)</t>
  </si>
  <si>
    <t>Beicun(CNBCN)</t>
  </si>
  <si>
    <t>Yunfu(CNLID)</t>
  </si>
  <si>
    <t>东莞虎门（7-8）(CN0T9)</t>
  </si>
  <si>
    <t>Shantou Gang Ao (CNSS8)</t>
  </si>
  <si>
    <t>Fuqing Jiangyin (CNFUG)</t>
  </si>
  <si>
    <t>Huangpu</t>
  </si>
  <si>
    <t>Nansha Old Port (CN018)</t>
  </si>
  <si>
    <t>Shantou Int'l Container TML (CNSS3)</t>
  </si>
  <si>
    <t>Xintang (CN063)</t>
  </si>
  <si>
    <t>Zhongshan Huangpu (CNZZ7)</t>
  </si>
  <si>
    <t>Jiangmen - New Port(CNJJQ)</t>
  </si>
  <si>
    <t>Sanshui(CNSSE)</t>
  </si>
  <si>
    <t>Doumen(CN009)</t>
  </si>
  <si>
    <t>Guigang(CNGUG)</t>
  </si>
  <si>
    <t>沙田国际(CN099)</t>
  </si>
  <si>
    <t>Lianyungang (CNLYG)</t>
  </si>
  <si>
    <t>Fuzhou Mawei (CN202)</t>
  </si>
  <si>
    <t>Jiangmen Gaosa (CNJJK)</t>
  </si>
  <si>
    <t>PSA Dongguan Ctnr TML (CN0T8, CN0T9)</t>
  </si>
  <si>
    <t>Xiaochantan (CNXIA)</t>
  </si>
  <si>
    <t>Zhongshan Port Authority (CNZZ3)</t>
  </si>
  <si>
    <t>Gaosa(CNJJK)</t>
  </si>
  <si>
    <t>Gaoming(CN035)</t>
  </si>
  <si>
    <t>Gaolan(CNGLN)</t>
  </si>
  <si>
    <t>Wuzhou(CNWUZ)</t>
  </si>
  <si>
    <t>Taiping(CN054)</t>
  </si>
  <si>
    <t>Gaoming Chu Kong TML (CN035)</t>
  </si>
  <si>
    <t>Jiangmen New Port (CNJJQ)</t>
  </si>
  <si>
    <t>Qingyuan (CN034)</t>
  </si>
  <si>
    <t>Shatian Heighten TML (CN0T3)</t>
  </si>
  <si>
    <t>Yangpu (CNYPU)</t>
  </si>
  <si>
    <t>Zhongshan Shenwen (CNZZ4)</t>
  </si>
  <si>
    <t>Sanbu(CN109)</t>
  </si>
  <si>
    <t>Gaoming Sitchu(CN0GS)</t>
  </si>
  <si>
    <t>Zhuhai Civet(CNZZV)</t>
  </si>
  <si>
    <t>Jiaoxin(CN106)</t>
  </si>
  <si>
    <t>Qingyuan(CN034)</t>
  </si>
  <si>
    <t>Gaoming Shichu TML (CN0GS)</t>
  </si>
  <si>
    <t>Jiujiang, Nanhai (CN112)</t>
  </si>
  <si>
    <t>Qinzhou (CNQNZ)</t>
  </si>
  <si>
    <t>Shatian International Teminal (CN099)</t>
  </si>
  <si>
    <t>Yantian (CNYYT)</t>
  </si>
  <si>
    <t>Zhongshan Xiaolan (CNZZ2)</t>
  </si>
  <si>
    <t>Heshan(CN048)</t>
  </si>
  <si>
    <t>Rongqi(CN043)</t>
  </si>
  <si>
    <t>Lianhuashan(CN017)</t>
  </si>
  <si>
    <t>Zhanjiang(CN004)</t>
  </si>
  <si>
    <t>Gongyi (CN108)</t>
  </si>
  <si>
    <t>Jiaoxin (CN106)</t>
  </si>
  <si>
    <t>Quanzhou (CNQSJ, CNQZJ)</t>
  </si>
  <si>
    <t>Shatian Rongxuan Terminal (CN0T4)</t>
  </si>
  <si>
    <t>Yunfu Liudu (CNLID)</t>
  </si>
  <si>
    <t>Zhongshan Waimao (CNZSN)</t>
  </si>
  <si>
    <t>SAME AS JTK3SG SERVICE</t>
  </si>
  <si>
    <t>TAIWAN SERVICE</t>
  </si>
  <si>
    <t>Haiphong-Taiwan ( THK )</t>
  </si>
  <si>
    <t>KEELUNG</t>
  </si>
  <si>
    <t>KAOHSIUNG</t>
  </si>
  <si>
    <t>ETA (7-11 days)</t>
  </si>
  <si>
    <t>ETA (8-12 days)</t>
  </si>
  <si>
    <t>ETA (9-13 days)</t>
  </si>
  <si>
    <t>EAST</t>
  </si>
  <si>
    <t>CCTC</t>
  </si>
  <si>
    <t>NO.78 (HMM)</t>
  </si>
  <si>
    <t>TS XIAMEN</t>
  </si>
  <si>
    <t>25020N</t>
  </si>
  <si>
    <t>25021N</t>
  </si>
  <si>
    <t>25025N</t>
  </si>
  <si>
    <t>PHILIPPINE SERVICE</t>
  </si>
  <si>
    <t>Hai Phong-Manila (MBX)</t>
  </si>
  <si>
    <t>MANILA(N)</t>
  </si>
  <si>
    <t>MANILA(S)</t>
  </si>
  <si>
    <t>ETA (9-15 days)</t>
  </si>
  <si>
    <t>ETA (10-15 days)</t>
  </si>
  <si>
    <t>N/P</t>
    <phoneticPr fontId="0" type="noConversion"/>
  </si>
  <si>
    <t>S/P</t>
    <phoneticPr fontId="0" type="noConversion"/>
  </si>
  <si>
    <t>25034S</t>
  </si>
  <si>
    <t>25017S</t>
  </si>
  <si>
    <t>TS TOKYO</t>
  </si>
  <si>
    <t>25015S</t>
  </si>
  <si>
    <t>TS MELBOURNE</t>
  </si>
  <si>
    <t>25007S</t>
  </si>
  <si>
    <t>25005S</t>
  </si>
  <si>
    <t>25016S</t>
  </si>
  <si>
    <t>25008S</t>
  </si>
  <si>
    <t>25006S</t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</si>
  <si>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</si>
  <si>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</si>
  <si>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</si>
  <si>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</si>
  <si>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</si>
  <si>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</si>
  <si>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</si>
  <si>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</si>
  <si>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</si>
  <si>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</si>
  <si>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</si>
  <si>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25008N</t>
  </si>
  <si>
    <t>KMTC TIANJIN</t>
  </si>
  <si>
    <t>2505S</t>
  </si>
  <si>
    <t>YM INAUGURATION</t>
  </si>
  <si>
    <t>318N</t>
  </si>
  <si>
    <t>KMTC PENANG</t>
  </si>
  <si>
    <t>2506S</t>
  </si>
  <si>
    <t>N064</t>
  </si>
  <si>
    <t>SITC YUNCHENG</t>
  </si>
  <si>
    <t>25009N</t>
  </si>
  <si>
    <t>TS NANSHA</t>
  </si>
  <si>
    <t>319N</t>
  </si>
  <si>
    <t>N065</t>
  </si>
  <si>
    <t>2507S</t>
  </si>
  <si>
    <t>320N</t>
  </si>
  <si>
    <t>N066</t>
  </si>
  <si>
    <t>TS CHIBA</t>
  </si>
  <si>
    <t>2508S</t>
  </si>
  <si>
    <t>TS OSAKA</t>
  </si>
  <si>
    <t>ZHONG GU DONG HAI</t>
  </si>
  <si>
    <t>524N</t>
  </si>
  <si>
    <t>526N</t>
  </si>
  <si>
    <t>528N</t>
  </si>
  <si>
    <t>530N</t>
  </si>
  <si>
    <t>Haiphong-Penang (KCM2)</t>
  </si>
  <si>
    <t>PENANG</t>
  </si>
  <si>
    <t>ETD (12-15 days)</t>
  </si>
  <si>
    <t>ETD (14-17 days)</t>
  </si>
  <si>
    <t>NBCT</t>
  </si>
  <si>
    <t>CMA CGM CORAL</t>
  </si>
  <si>
    <t>0BYK2S</t>
  </si>
  <si>
    <t>ANL WANGARATTA</t>
  </si>
  <si>
    <t>0BYK4S</t>
  </si>
  <si>
    <t>CMA CGM LISBON</t>
  </si>
  <si>
    <t>0BYK6S</t>
  </si>
  <si>
    <t>CMA CGM NANTONG</t>
  </si>
  <si>
    <t>0BYK8S</t>
  </si>
  <si>
    <t>CMA CGM AMBER</t>
  </si>
  <si>
    <t>0BYKAS</t>
  </si>
  <si>
    <t>CMA CGM VALENCIA</t>
  </si>
  <si>
    <t>0BYKCS</t>
  </si>
  <si>
    <t>0BYKES</t>
  </si>
  <si>
    <t>0BYKGS</t>
  </si>
  <si>
    <t>0BYKIS</t>
  </si>
  <si>
    <t>Add: 14TH Floor, No 519, Kim Ma Street,
Ba Dinh District,  Ha Noi City, Viet Nam</t>
  </si>
  <si>
    <t>Add:  Room 520 TD Plaza Business Centre, Lot 20,
Le Hong Phong Str, Hai Phong City, Viet Nam</t>
  </si>
  <si>
    <t>THAILAND SERVICE</t>
  </si>
  <si>
    <t>Haiphong-Laemchabang-Bangkok (TRX)</t>
  </si>
  <si>
    <t>LAEMCHABANG</t>
  </si>
  <si>
    <t>BANGKOK</t>
  </si>
  <si>
    <t>ETA (10-17 days)</t>
  </si>
  <si>
    <t>ETA (11-18 days)</t>
  </si>
  <si>
    <t>ESCO (B3)</t>
  </si>
  <si>
    <t>PAT (Terminal 1)</t>
  </si>
  <si>
    <t>TS SURABAYA</t>
  </si>
  <si>
    <t>25019S</t>
  </si>
  <si>
    <t>CHANA BHUM</t>
  </si>
  <si>
    <t>907S</t>
  </si>
  <si>
    <t>25020S</t>
  </si>
  <si>
    <t>908S</t>
  </si>
  <si>
    <t>25021S</t>
  </si>
  <si>
    <t>909S</t>
  </si>
  <si>
    <t>25022S</t>
  </si>
  <si>
    <t>910S</t>
  </si>
  <si>
    <t>25023S</t>
  </si>
  <si>
    <t>2-3 days from LAEMCHABANG to LAT KRABANG by rail</t>
  </si>
  <si>
    <t>INDIA - PAKISTAN SERVICE</t>
  </si>
  <si>
    <t>Haiphong-India-Karachi (AIS)</t>
  </si>
  <si>
    <t>NHAVA SHEVA</t>
  </si>
  <si>
    <t>MUNDRA</t>
  </si>
  <si>
    <t>KARACHI</t>
  </si>
  <si>
    <t>ETA (20-25 days)</t>
  </si>
  <si>
    <t>ETA (24-29 days)</t>
  </si>
  <si>
    <t>ETA (26-31 days)</t>
  </si>
  <si>
    <t>BMCT</t>
  </si>
  <si>
    <t>ADANI CT2</t>
  </si>
  <si>
    <t>SAPT</t>
  </si>
  <si>
    <t>KMTC NHAVA SHEVA</t>
  </si>
  <si>
    <t>2506W</t>
  </si>
  <si>
    <t>KMTC COLOMBO</t>
  </si>
  <si>
    <t>ESL TBN</t>
  </si>
  <si>
    <t>KMTC MANILA</t>
  </si>
  <si>
    <t>2507W</t>
  </si>
  <si>
    <t>KMTC CHENNAI</t>
  </si>
  <si>
    <t>ZHONG GU HANG ZHOU</t>
  </si>
  <si>
    <t>25006W</t>
  </si>
  <si>
    <t>COSCO TBN</t>
  </si>
  <si>
    <t>Haiphong-India (IFX)</t>
  </si>
  <si>
    <t>CHENNAI</t>
  </si>
  <si>
    <t>VISAKHAPATNAM - INVTZ</t>
  </si>
  <si>
    <t>ETA (17-25 days)</t>
  </si>
  <si>
    <t>ETA (21-29 days)</t>
  </si>
  <si>
    <t>CITPL</t>
  </si>
  <si>
    <t>VCTPL</t>
  </si>
  <si>
    <t>TS VANCOUVER</t>
  </si>
  <si>
    <t>25008W</t>
  </si>
  <si>
    <t>CMA TBN</t>
  </si>
  <si>
    <t>XIN TIAN JIN</t>
  </si>
  <si>
    <t>102W</t>
  </si>
  <si>
    <t>RDO FAVOUR</t>
  </si>
  <si>
    <t>004W</t>
  </si>
  <si>
    <t>SHIMIN</t>
  </si>
  <si>
    <t>32W</t>
  </si>
  <si>
    <t>KMTC DELHI</t>
  </si>
  <si>
    <t>25009W</t>
  </si>
  <si>
    <t>0FDG5W</t>
  </si>
  <si>
    <t>103W</t>
  </si>
  <si>
    <t>NEW ZEALAND SERVICE</t>
  </si>
  <si>
    <t>SENDING SI / SUBMIT VGM</t>
  </si>
  <si>
    <t>BILL AMENDMENT</t>
  </si>
  <si>
    <t>JTK</t>
  </si>
  <si>
    <t>NV2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</si>
  <si>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</si>
  <si>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</si>
  <si>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</si>
  <si>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</si>
  <si>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</si>
  <si>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</si>
  <si>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</si>
  <si>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</si>
  <si>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</si>
  <si>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</si>
  <si>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</si>
  <si>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</si>
  <si>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</si>
  <si>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</si>
  <si>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24026N</t>
  </si>
  <si>
    <t>24019N</t>
  </si>
  <si>
    <t>24025N</t>
  </si>
  <si>
    <t>24021N</t>
  </si>
  <si>
    <t>24020N</t>
  </si>
  <si>
    <t>25001N</t>
  </si>
  <si>
    <t>HPH(12/Jan.) OMIT</t>
  </si>
  <si>
    <t>24027N</t>
  </si>
  <si>
    <t>ERASMUS CHIEF</t>
  </si>
  <si>
    <t>450N</t>
  </si>
  <si>
    <t>24028N</t>
  </si>
  <si>
    <t>452N</t>
  </si>
  <si>
    <t>24029N</t>
  </si>
  <si>
    <t>502N</t>
  </si>
  <si>
    <t>504N</t>
  </si>
  <si>
    <t>25002N</t>
  </si>
  <si>
    <t>AUSTRALIA SERVICE</t>
  </si>
  <si>
    <t>Haiphong-Australia Service (CA2)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</si>
  <si>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</si>
  <si>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</si>
  <si>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</si>
  <si>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</si>
  <si>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</si>
  <si>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</si>
  <si>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</si>
  <si>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</si>
  <si>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KOTA LAWA</t>
  </si>
  <si>
    <t>0099S</t>
  </si>
  <si>
    <t>TS MUNDRA</t>
  </si>
  <si>
    <t>TS SINGAPORE</t>
  </si>
  <si>
    <t>ZHONG GU NAN CHANG</t>
  </si>
  <si>
    <t>25033S</t>
  </si>
  <si>
    <t>YM ETERNITY</t>
  </si>
  <si>
    <t>133S</t>
  </si>
  <si>
    <t>KOTA LIHAT</t>
  </si>
  <si>
    <t>0218S</t>
  </si>
  <si>
    <t>0100S</t>
  </si>
  <si>
    <t>ETA (28-31 days)</t>
  </si>
  <si>
    <t>ETA (32-35 days)</t>
  </si>
  <si>
    <t>ETA (36-39 days)</t>
  </si>
  <si>
    <t>SIPG ZCT(WGQ2)</t>
  </si>
  <si>
    <t>US SERVICE</t>
  </si>
  <si>
    <t>Haiphong-LongBeach (AWC)</t>
  </si>
  <si>
    <t>LONG BEACH</t>
  </si>
  <si>
    <t>ETA (28-32 days)</t>
  </si>
  <si>
    <t>SSA Terminal (Pier A)</t>
  </si>
  <si>
    <t>NORTHERN MONUMENT</t>
  </si>
  <si>
    <t>2506E</t>
  </si>
  <si>
    <t>SUEZ CANAL</t>
  </si>
  <si>
    <t>TS TACOMA</t>
  </si>
  <si>
    <t>2510E</t>
  </si>
  <si>
    <t>KMTC MUNDRA</t>
  </si>
  <si>
    <t>2507E</t>
  </si>
  <si>
    <t>EAST AFRICA SERVICE</t>
  </si>
  <si>
    <t>Haiphong-Jebel (CME)</t>
  </si>
  <si>
    <t>AEJEA</t>
  </si>
  <si>
    <t>ETA (22-34 days)</t>
  </si>
  <si>
    <t>DPW-Terminal 3</t>
  </si>
  <si>
    <t>X-PRESS CAPELLA</t>
  </si>
  <si>
    <t>25409W</t>
  </si>
  <si>
    <t>SYDNEY BRIDGE</t>
  </si>
  <si>
    <t>EA JERSEY</t>
  </si>
  <si>
    <t>25509W</t>
  </si>
  <si>
    <t>ZHONG GU NAN JING</t>
  </si>
  <si>
    <t>25109W</t>
  </si>
  <si>
    <t>MUMBAI BRIDGE</t>
  </si>
  <si>
    <t>TS SYDNEY</t>
  </si>
  <si>
    <t>25007W</t>
  </si>
  <si>
    <t>25410W</t>
  </si>
  <si>
    <t>2508W</t>
  </si>
  <si>
    <t>25510W</t>
  </si>
  <si>
    <t>ETA (20-34 days)</t>
  </si>
  <si>
    <t>MEXICO SERVICE</t>
  </si>
  <si>
    <t>Haiphong-Manzanillo (MEX)</t>
  </si>
  <si>
    <t>MANZANILLO</t>
  </si>
  <si>
    <t>SMCT(WGQ5)</t>
  </si>
  <si>
    <t>OCUPA(SSA)</t>
  </si>
  <si>
    <t>KMTC SHENZHEN</t>
  </si>
  <si>
    <t>2508E</t>
  </si>
  <si>
    <t>REN JIAN 27</t>
  </si>
  <si>
    <t>2524E</t>
  </si>
  <si>
    <t>TS COLOMBO</t>
  </si>
  <si>
    <t>2509E</t>
  </si>
  <si>
    <t>GANTA BHUM</t>
  </si>
  <si>
    <t>063E</t>
  </si>
  <si>
    <t>ESL ASANTE</t>
  </si>
  <si>
    <t>02546E</t>
  </si>
  <si>
    <t>QINGDAO VOYAGER</t>
  </si>
  <si>
    <t>2525E</t>
  </si>
  <si>
    <t>SINGAPORE SERVICE</t>
  </si>
  <si>
    <t>Haiphong-Singapore (AIS)</t>
  </si>
  <si>
    <t>SGSIN</t>
  </si>
  <si>
    <t>PSA</t>
  </si>
  <si>
    <t>ETA (25-28 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</si>
</sst>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76" formatCode="[$-409]mmmm\ d\,\ yyyy;@"/>
    <numFmt numFmtId="177" formatCode="_(* #,##0_);_(* \(#,##0\);_(* &quot;-&quot;??_);_(@_)"/>
    <numFmt numFmtId="178" formatCode="[$-409]d\-mmm;@"/>
    <numFmt numFmtId="179" formatCode="dd/mm"/>
    <numFmt numFmtId="180" formatCode="mm/dd"/>
  </numFmts>
  <fonts count="86">
    <font>
      <sz val="11"/>
      <color theme="1"/>
      <name val="新細明體"/>
      <family val="2"/>
      <scheme val="minor"/>
    </font>
    <font>
      <sz val="11"/>
      <color theme="1"/>
      <name val="新細明體"/>
      <family val="2"/>
      <scheme val="minor"/>
    </font>
    <font>
      <u/>
      <sz val="11"/>
      <color theme="10"/>
      <name val="新細明體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新細明體"/>
      <family val="2"/>
      <charset val="136"/>
      <scheme val="minor"/>
    </font>
    <font>
      <b/>
      <sz val="12"/>
      <color theme="1"/>
      <name val="Times New Roman"/>
      <family val="1"/>
    </font>
    <font>
      <b/>
      <u/>
      <sz val="15"/>
      <color theme="0"/>
      <name val="Times New Roman"/>
      <family val="1"/>
    </font>
    <font>
      <sz val="9"/>
      <name val="新細明體"/>
      <family val="3"/>
      <charset val="136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3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6" fontId="15" fillId="0" borderId="0" applyNumberFormat="0" applyFill="0" applyBorder="0" applyAlignment="0" applyProtection="0">
      <alignment vertical="top"/>
      <protection locked="0"/>
    </xf>
    <xf numFmtId="176" fontId="16" fillId="0" borderId="0"/>
    <xf numFmtId="176" fontId="30" fillId="0" borderId="0"/>
    <xf numFmtId="176" fontId="30" fillId="0" borderId="0">
      <alignment vertical="center"/>
    </xf>
    <xf numFmtId="176" fontId="48" fillId="0" borderId="0"/>
    <xf numFmtId="176" fontId="50" fillId="0" borderId="0">
      <alignment vertical="center"/>
    </xf>
    <xf numFmtId="176" fontId="16" fillId="0" borderId="0"/>
    <xf numFmtId="176" fontId="16" fillId="0" borderId="0">
      <alignment vertical="center"/>
    </xf>
    <xf numFmtId="0" fontId="30" fillId="0" borderId="0"/>
    <xf numFmtId="0" fontId="82" fillId="0" borderId="0">
      <alignment vertical="center"/>
    </xf>
  </cellStyleXfs>
  <cellXfs count="417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76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76" fontId="6" fillId="3" borderId="11" xfId="4" applyFont="1" applyFill="1" applyBorder="1"/>
    <xf numFmtId="176" fontId="6" fillId="3" borderId="12" xfId="4" applyFont="1" applyFill="1" applyBorder="1"/>
    <xf numFmtId="176" fontId="6" fillId="3" borderId="13" xfId="4" applyFont="1" applyFill="1" applyBorder="1"/>
    <xf numFmtId="0" fontId="13" fillId="3" borderId="0" xfId="0" applyFont="1" applyFill="1"/>
    <xf numFmtId="176" fontId="6" fillId="3" borderId="0" xfId="4" applyFont="1" applyFill="1"/>
    <xf numFmtId="176" fontId="6" fillId="2" borderId="16" xfId="4" applyFont="1" applyFill="1" applyBorder="1"/>
    <xf numFmtId="176" fontId="6" fillId="2" borderId="17" xfId="4" applyFont="1" applyFill="1" applyBorder="1"/>
    <xf numFmtId="176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76" fontId="6" fillId="2" borderId="19" xfId="4" applyFont="1" applyFill="1" applyBorder="1"/>
    <xf numFmtId="176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76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76" fontId="6" fillId="2" borderId="21" xfId="4" applyFont="1" applyFill="1" applyBorder="1"/>
    <xf numFmtId="176" fontId="6" fillId="2" borderId="22" xfId="4" applyFont="1" applyFill="1" applyBorder="1"/>
    <xf numFmtId="176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76" fontId="31" fillId="5" borderId="52" xfId="5" applyFont="1" applyFill="1" applyBorder="1" applyAlignment="1">
      <alignment horizontal="left" vertical="center"/>
    </xf>
    <xf numFmtId="176" fontId="31" fillId="5" borderId="53" xfId="5" applyFont="1" applyFill="1" applyBorder="1" applyAlignment="1">
      <alignment horizontal="left" vertical="center"/>
    </xf>
    <xf numFmtId="176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76" fontId="32" fillId="2" borderId="0" xfId="5" applyFont="1" applyFill="1" applyAlignment="1">
      <alignment horizontal="left"/>
    </xf>
    <xf numFmtId="176" fontId="31" fillId="5" borderId="40" xfId="5" applyFont="1" applyFill="1" applyBorder="1" applyAlignment="1">
      <alignment horizontal="left" vertical="center"/>
    </xf>
    <xf numFmtId="176" fontId="31" fillId="5" borderId="41" xfId="5" applyFont="1" applyFill="1" applyBorder="1" applyAlignment="1">
      <alignment horizontal="left" vertical="center"/>
    </xf>
    <xf numFmtId="176" fontId="31" fillId="5" borderId="42" xfId="5" applyFont="1" applyFill="1" applyBorder="1" applyAlignment="1">
      <alignment horizontal="left" vertical="center"/>
    </xf>
    <xf numFmtId="176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76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77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77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76" fontId="35" fillId="4" borderId="25" xfId="7" applyFont="1" applyFill="1" applyBorder="1" applyAlignment="1">
      <alignment horizontal="center" vertical="center"/>
    </xf>
    <xf numFmtId="176" fontId="35" fillId="4" borderId="29" xfId="7" applyFont="1" applyFill="1" applyBorder="1" applyAlignment="1">
      <alignment horizontal="center" vertical="center"/>
    </xf>
    <xf numFmtId="176" fontId="35" fillId="4" borderId="66" xfId="7" applyFont="1" applyFill="1" applyBorder="1" applyAlignment="1">
      <alignment horizontal="center" vertical="center"/>
    </xf>
    <xf numFmtId="178" fontId="35" fillId="4" borderId="67" xfId="7" applyNumberFormat="1" applyFont="1" applyFill="1" applyBorder="1" applyAlignment="1">
      <alignment horizontal="center" vertical="center"/>
    </xf>
    <xf numFmtId="178" fontId="35" fillId="4" borderId="68" xfId="7" applyNumberFormat="1" applyFont="1" applyFill="1" applyBorder="1" applyAlignment="1">
      <alignment horizontal="center" vertical="center"/>
    </xf>
    <xf numFmtId="176" fontId="51" fillId="3" borderId="55" xfId="8" applyFont="1" applyFill="1" applyBorder="1" applyAlignment="1">
      <alignment horizontal="center" vertical="center"/>
    </xf>
    <xf numFmtId="178" fontId="51" fillId="3" borderId="56" xfId="8" applyNumberFormat="1" applyFont="1" applyFill="1" applyBorder="1" applyAlignment="1">
      <alignment horizontal="center" vertical="center"/>
    </xf>
    <xf numFmtId="176" fontId="51" fillId="3" borderId="56" xfId="8" applyFont="1" applyFill="1" applyBorder="1" applyAlignment="1">
      <alignment horizontal="center" vertical="center"/>
    </xf>
    <xf numFmtId="176" fontId="51" fillId="3" borderId="57" xfId="8" applyFont="1" applyFill="1" applyBorder="1" applyAlignment="1">
      <alignment horizontal="center" vertical="center"/>
    </xf>
    <xf numFmtId="176" fontId="52" fillId="3" borderId="55" xfId="7" applyFont="1" applyFill="1" applyBorder="1" applyAlignment="1">
      <alignment horizontal="center" vertical="center"/>
    </xf>
    <xf numFmtId="178" fontId="52" fillId="3" borderId="56" xfId="7" applyNumberFormat="1" applyFont="1" applyFill="1" applyBorder="1" applyAlignment="1">
      <alignment horizontal="center" vertical="center" wrapText="1"/>
    </xf>
    <xf numFmtId="179" fontId="45" fillId="0" borderId="73" xfId="9" applyNumberFormat="1" applyFont="1" applyBorder="1" applyAlignment="1">
      <alignment horizontal="center" vertical="center"/>
    </xf>
    <xf numFmtId="179" fontId="45" fillId="0" borderId="74" xfId="9" applyNumberFormat="1" applyFont="1" applyBorder="1" applyAlignment="1">
      <alignment horizontal="center" vertical="center"/>
    </xf>
    <xf numFmtId="179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79" fontId="45" fillId="0" borderId="76" xfId="9" applyNumberFormat="1" applyFont="1" applyBorder="1" applyAlignment="1">
      <alignment horizontal="center" vertical="center"/>
    </xf>
    <xf numFmtId="179" fontId="45" fillId="0" borderId="77" xfId="9" applyNumberFormat="1" applyFont="1" applyBorder="1" applyAlignment="1">
      <alignment horizontal="center" vertical="center"/>
    </xf>
    <xf numFmtId="179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76" fontId="35" fillId="4" borderId="67" xfId="7" applyFont="1" applyFill="1" applyBorder="1" applyAlignment="1">
      <alignment horizontal="center" vertical="center"/>
    </xf>
    <xf numFmtId="176" fontId="52" fillId="3" borderId="56" xfId="7" applyFont="1" applyFill="1" applyBorder="1" applyAlignment="1">
      <alignment horizontal="center" vertical="center"/>
    </xf>
    <xf numFmtId="176" fontId="35" fillId="4" borderId="68" xfId="7" applyFont="1" applyFill="1" applyBorder="1" applyAlignment="1">
      <alignment horizontal="center" vertical="center"/>
    </xf>
    <xf numFmtId="176" fontId="52" fillId="3" borderId="56" xfId="7" applyFont="1" applyFill="1" applyBorder="1" applyAlignment="1">
      <alignment horizontal="center" vertical="center" wrapText="1"/>
    </xf>
    <xf numFmtId="176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76" fontId="54" fillId="2" borderId="0" xfId="8" applyFont="1" applyFill="1" applyAlignment="1">
      <alignment horizontal="center" vertical="center"/>
    </xf>
    <xf numFmtId="176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76" fontId="45" fillId="2" borderId="0" xfId="8" applyFont="1" applyFill="1" applyAlignment="1">
      <alignment horizontal="center" vertical="center"/>
    </xf>
    <xf numFmtId="176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76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79" fontId="45" fillId="0" borderId="80" xfId="9" applyNumberFormat="1" applyFont="1" applyBorder="1" applyAlignment="1">
      <alignment horizontal="center" vertical="center"/>
    </xf>
    <xf numFmtId="179" fontId="45" fillId="0" borderId="81" xfId="9" applyNumberFormat="1" applyFont="1" applyBorder="1" applyAlignment="1">
      <alignment horizontal="center" vertical="center"/>
    </xf>
    <xf numFmtId="180" fontId="67" fillId="4" borderId="66" xfId="7" applyNumberFormat="1" applyFont="1" applyFill="1" applyBorder="1" applyAlignment="1">
      <alignment horizontal="center" vertical="center"/>
    </xf>
    <xf numFmtId="176" fontId="35" fillId="6" borderId="67" xfId="7" applyFont="1" applyFill="1" applyBorder="1" applyAlignment="1">
      <alignment horizontal="center" vertical="center"/>
    </xf>
    <xf numFmtId="180" fontId="51" fillId="3" borderId="55" xfId="7" applyNumberFormat="1" applyFont="1" applyFill="1" applyBorder="1" applyAlignment="1">
      <alignment horizontal="center" vertical="center"/>
    </xf>
    <xf numFmtId="176" fontId="51" fillId="3" borderId="56" xfId="7" applyFont="1" applyFill="1" applyBorder="1" applyAlignment="1">
      <alignment horizontal="center" vertical="center"/>
    </xf>
    <xf numFmtId="176" fontId="51" fillId="3" borderId="57" xfId="7" applyFont="1" applyFill="1" applyBorder="1" applyAlignment="1">
      <alignment horizontal="center" vertical="center"/>
    </xf>
    <xf numFmtId="176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79" fontId="69" fillId="2" borderId="0" xfId="9" applyNumberFormat="1" applyFont="1" applyFill="1" applyAlignment="1">
      <alignment horizontal="center" vertical="center"/>
    </xf>
    <xf numFmtId="176" fontId="52" fillId="3" borderId="55" xfId="8" applyFont="1" applyFill="1" applyBorder="1" applyAlignment="1">
      <alignment horizontal="center" vertical="center"/>
    </xf>
    <xf numFmtId="176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76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79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79" fontId="35" fillId="2" borderId="0" xfId="9" applyNumberFormat="1" applyFont="1" applyFill="1" applyAlignment="1">
      <alignment horizontal="center" vertical="center"/>
    </xf>
    <xf numFmtId="179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76" fontId="70" fillId="2" borderId="0" xfId="2" applyNumberFormat="1" applyFont="1" applyFill="1" applyAlignment="1" applyProtection="1">
      <alignment horizontal="left"/>
    </xf>
    <xf numFmtId="176" fontId="52" fillId="3" borderId="57" xfId="7" applyFont="1" applyFill="1" applyBorder="1" applyAlignment="1">
      <alignment horizontal="center" vertical="center" wrapText="1"/>
    </xf>
    <xf numFmtId="179" fontId="45" fillId="2" borderId="0" xfId="0" applyNumberFormat="1" applyFont="1" applyFill="1" applyAlignment="1">
      <alignment horizontal="center"/>
    </xf>
    <xf numFmtId="176" fontId="51" fillId="3" borderId="55" xfId="7" applyFont="1" applyFill="1" applyBorder="1" applyAlignment="1">
      <alignment horizontal="center" vertical="center" wrapText="1"/>
    </xf>
    <xf numFmtId="176" fontId="51" fillId="3" borderId="57" xfId="7" applyFont="1" applyFill="1" applyBorder="1" applyAlignment="1">
      <alignment horizontal="center" vertical="center" wrapText="1"/>
    </xf>
    <xf numFmtId="180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80" fontId="67" fillId="4" borderId="79" xfId="7" applyNumberFormat="1" applyFont="1" applyFill="1" applyBorder="1" applyAlignment="1">
      <alignment horizontal="center" vertical="center"/>
    </xf>
    <xf numFmtId="179" fontId="45" fillId="2" borderId="18" xfId="0" applyNumberFormat="1" applyFont="1" applyFill="1" applyBorder="1" applyAlignment="1">
      <alignment horizontal="center" vertical="center"/>
    </xf>
    <xf numFmtId="179" fontId="45" fillId="2" borderId="84" xfId="0" applyNumberFormat="1" applyFont="1" applyFill="1" applyBorder="1" applyAlignment="1">
      <alignment horizontal="center" vertical="center" wrapText="1"/>
    </xf>
    <xf numFmtId="179" fontId="45" fillId="2" borderId="75" xfId="0" applyNumberFormat="1" applyFont="1" applyFill="1" applyBorder="1" applyAlignment="1">
      <alignment horizontal="center" vertical="center" wrapText="1"/>
    </xf>
    <xf numFmtId="179" fontId="45" fillId="2" borderId="74" xfId="0" applyNumberFormat="1" applyFont="1" applyFill="1" applyBorder="1" applyAlignment="1">
      <alignment horizontal="center" vertical="center" wrapText="1"/>
    </xf>
    <xf numFmtId="179" fontId="35" fillId="2" borderId="18" xfId="0" applyNumberFormat="1" applyFont="1" applyFill="1" applyBorder="1" applyAlignment="1">
      <alignment horizontal="center" vertical="center"/>
    </xf>
    <xf numFmtId="179" fontId="45" fillId="2" borderId="24" xfId="0" applyNumberFormat="1" applyFont="1" applyFill="1" applyBorder="1" applyAlignment="1">
      <alignment horizontal="center" vertical="center"/>
    </xf>
    <xf numFmtId="179" fontId="45" fillId="2" borderId="85" xfId="0" applyNumberFormat="1" applyFont="1" applyFill="1" applyBorder="1" applyAlignment="1">
      <alignment horizontal="center" vertical="center" wrapText="1"/>
    </xf>
    <xf numFmtId="179" fontId="45" fillId="2" borderId="78" xfId="0" applyNumberFormat="1" applyFont="1" applyFill="1" applyBorder="1" applyAlignment="1">
      <alignment horizontal="center" vertical="center" wrapText="1"/>
    </xf>
    <xf numFmtId="176" fontId="35" fillId="2" borderId="0" xfId="8" applyFont="1" applyFill="1" applyAlignment="1">
      <alignment horizontal="center" vertical="center"/>
    </xf>
    <xf numFmtId="180" fontId="67" fillId="4" borderId="67" xfId="7" applyNumberFormat="1" applyFont="1" applyFill="1" applyBorder="1" applyAlignment="1">
      <alignment horizontal="center" vertical="center"/>
    </xf>
    <xf numFmtId="180" fontId="67" fillId="4" borderId="68" xfId="7" applyNumberFormat="1" applyFont="1" applyFill="1" applyBorder="1" applyAlignment="1">
      <alignment horizontal="center" vertical="center"/>
    </xf>
    <xf numFmtId="180" fontId="52" fillId="3" borderId="56" xfId="7" applyNumberFormat="1" applyFont="1" applyFill="1" applyBorder="1" applyAlignment="1">
      <alignment horizontal="center" vertical="center"/>
    </xf>
    <xf numFmtId="180" fontId="52" fillId="3" borderId="57" xfId="7" applyNumberFormat="1" applyFont="1" applyFill="1" applyBorder="1" applyAlignment="1">
      <alignment horizontal="center" vertical="center"/>
    </xf>
    <xf numFmtId="176" fontId="51" fillId="3" borderId="55" xfId="7" applyFont="1" applyFill="1" applyBorder="1" applyAlignment="1">
      <alignment horizontal="center" vertical="center"/>
    </xf>
    <xf numFmtId="180" fontId="51" fillId="3" borderId="56" xfId="7" applyNumberFormat="1" applyFont="1" applyFill="1" applyBorder="1" applyAlignment="1">
      <alignment horizontal="center" vertical="center"/>
    </xf>
    <xf numFmtId="180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76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79" fontId="76" fillId="0" borderId="0" xfId="9" applyNumberFormat="1" applyFont="1" applyAlignment="1">
      <alignment horizontal="center" vertical="center"/>
    </xf>
    <xf numFmtId="179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80" fontId="51" fillId="3" borderId="57" xfId="7" applyNumberFormat="1" applyFont="1" applyFill="1" applyBorder="1" applyAlignment="1">
      <alignment horizontal="center" vertical="center"/>
    </xf>
    <xf numFmtId="176" fontId="67" fillId="4" borderId="67" xfId="7" applyFont="1" applyFill="1" applyBorder="1" applyAlignment="1">
      <alignment horizontal="center" vertical="center"/>
    </xf>
    <xf numFmtId="176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76" fontId="6" fillId="2" borderId="0" xfId="4" applyFont="1" applyFill="1"/>
    <xf numFmtId="0" fontId="19" fillId="2" borderId="19" xfId="2" applyFont="1" applyFill="1" applyBorder="1" applyAlignment="1" applyProtection="1"/>
    <xf numFmtId="176" fontId="18" fillId="4" borderId="18" xfId="4" applyFont="1" applyFill="1" applyBorder="1" applyAlignment="1">
      <alignment horizontal="center" vertical="center"/>
    </xf>
    <xf numFmtId="176" fontId="6" fillId="4" borderId="16" xfId="4" applyFont="1" applyFill="1" applyBorder="1"/>
    <xf numFmtId="0" fontId="18" fillId="4" borderId="14" xfId="2" applyFont="1" applyFill="1" applyBorder="1" applyAlignment="1" applyProtection="1"/>
    <xf numFmtId="176" fontId="17" fillId="2" borderId="0" xfId="4" applyFont="1" applyFill="1"/>
    <xf numFmtId="176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76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76" fontId="17" fillId="4" borderId="19" xfId="4" applyFont="1" applyFill="1" applyBorder="1" applyAlignment="1">
      <alignment horizontal="center"/>
    </xf>
    <xf numFmtId="179" fontId="45" fillId="2" borderId="89" xfId="0" applyNumberFormat="1" applyFont="1" applyFill="1" applyBorder="1" applyAlignment="1">
      <alignment horizontal="center" vertical="center" wrapText="1"/>
    </xf>
    <xf numFmtId="179" fontId="45" fillId="2" borderId="90" xfId="0" applyNumberFormat="1" applyFont="1" applyFill="1" applyBorder="1" applyAlignment="1">
      <alignment horizontal="center" vertical="center" wrapText="1"/>
    </xf>
    <xf numFmtId="179" fontId="45" fillId="2" borderId="91" xfId="0" applyNumberFormat="1" applyFont="1" applyFill="1" applyBorder="1" applyAlignment="1">
      <alignment horizontal="center" vertical="center" wrapText="1"/>
    </xf>
    <xf numFmtId="179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79" fontId="45" fillId="0" borderId="84" xfId="9" applyNumberFormat="1" applyFont="1" applyBorder="1" applyAlignment="1">
      <alignment horizontal="center" vertical="center"/>
    </xf>
    <xf numFmtId="179" fontId="45" fillId="0" borderId="85" xfId="9" applyNumberFormat="1" applyFont="1" applyBorder="1" applyAlignment="1">
      <alignment horizontal="center" vertical="center"/>
    </xf>
    <xf numFmtId="179" fontId="45" fillId="0" borderId="86" xfId="9" applyNumberFormat="1" applyFont="1" applyBorder="1" applyAlignment="1">
      <alignment horizontal="center" vertical="center"/>
    </xf>
    <xf numFmtId="179" fontId="35" fillId="2" borderId="24" xfId="0" applyNumberFormat="1" applyFont="1" applyFill="1" applyBorder="1" applyAlignment="1">
      <alignment horizontal="center" vertical="center"/>
    </xf>
    <xf numFmtId="179" fontId="45" fillId="0" borderId="97" xfId="9" applyNumberFormat="1" applyFont="1" applyBorder="1" applyAlignment="1">
      <alignment horizontal="center" vertical="center"/>
    </xf>
    <xf numFmtId="176" fontId="35" fillId="6" borderId="68" xfId="7" applyFont="1" applyFill="1" applyBorder="1" applyAlignment="1">
      <alignment horizontal="center" vertical="center"/>
    </xf>
    <xf numFmtId="179" fontId="45" fillId="0" borderId="98" xfId="9" applyNumberFormat="1" applyFont="1" applyBorder="1" applyAlignment="1">
      <alignment horizontal="center" vertical="center"/>
    </xf>
    <xf numFmtId="179" fontId="45" fillId="0" borderId="99" xfId="9" applyNumberFormat="1" applyFont="1" applyBorder="1" applyAlignment="1">
      <alignment horizontal="center" vertical="center"/>
    </xf>
    <xf numFmtId="179" fontId="45" fillId="0" borderId="82" xfId="9" applyNumberFormat="1" applyFont="1" applyBorder="1" applyAlignment="1">
      <alignment horizontal="center" vertical="center"/>
    </xf>
    <xf numFmtId="179" fontId="45" fillId="0" borderId="83" xfId="9" applyNumberFormat="1" applyFont="1" applyBorder="1" applyAlignment="1">
      <alignment horizontal="center" vertical="center"/>
    </xf>
    <xf numFmtId="179" fontId="45" fillId="0" borderId="94" xfId="9" applyNumberFormat="1" applyFont="1" applyBorder="1" applyAlignment="1">
      <alignment horizontal="center" vertical="center"/>
    </xf>
    <xf numFmtId="179" fontId="45" fillId="0" borderId="95" xfId="9" applyNumberFormat="1" applyFont="1" applyBorder="1" applyAlignment="1">
      <alignment horizontal="center" vertical="center"/>
    </xf>
    <xf numFmtId="176" fontId="35" fillId="6" borderId="54" xfId="7" applyFont="1" applyFill="1" applyBorder="1" applyAlignment="1">
      <alignment horizontal="center" vertical="center"/>
    </xf>
    <xf numFmtId="176" fontId="51" fillId="3" borderId="42" xfId="7" applyFont="1" applyFill="1" applyBorder="1" applyAlignment="1">
      <alignment horizontal="center" vertical="center"/>
    </xf>
    <xf numFmtId="176" fontId="51" fillId="3" borderId="42" xfId="7" applyFont="1" applyFill="1" applyBorder="1" applyAlignment="1">
      <alignment horizontal="center" vertical="center" wrapText="1"/>
    </xf>
    <xf numFmtId="179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78" fontId="52" fillId="3" borderId="57" xfId="7" applyNumberFormat="1" applyFont="1" applyFill="1" applyBorder="1" applyAlignment="1">
      <alignment horizontal="center" vertical="center" wrapText="1"/>
    </xf>
    <xf numFmtId="0" fontId="36" fillId="0" borderId="0" xfId="0" applyFont="1"/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76" fontId="35" fillId="4" borderId="28" xfId="7" applyFont="1" applyFill="1" applyBorder="1" applyAlignment="1">
      <alignment horizontal="center" vertical="center"/>
    </xf>
    <xf numFmtId="178" fontId="51" fillId="3" borderId="57" xfId="8" applyNumberFormat="1" applyFont="1" applyFill="1" applyBorder="1" applyAlignment="1">
      <alignment horizontal="center" vertical="center"/>
    </xf>
    <xf numFmtId="179" fontId="45" fillId="0" borderId="0" xfId="0" applyNumberFormat="1" applyFont="1" applyAlignment="1">
      <alignment horizontal="center"/>
    </xf>
    <xf numFmtId="0" fontId="84" fillId="2" borderId="18" xfId="2" applyFont="1" applyFill="1" applyBorder="1" applyAlignment="1" applyProtection="1"/>
    <xf numFmtId="179" fontId="45" fillId="0" borderId="96" xfId="9" applyNumberFormat="1" applyFont="1" applyBorder="1" applyAlignment="1">
      <alignment horizontal="center" vertical="center"/>
    </xf>
    <xf numFmtId="179" fontId="35" fillId="0" borderId="75" xfId="9" applyNumberFormat="1" applyFont="1" applyBorder="1" applyAlignment="1">
      <alignment horizontal="center" vertical="center"/>
    </xf>
    <xf numFmtId="179" fontId="36" fillId="0" borderId="75" xfId="9" applyNumberFormat="1" applyFont="1" applyBorder="1" applyAlignment="1">
      <alignment horizontal="center" vertical="center"/>
    </xf>
    <xf numFmtId="179" fontId="35" fillId="0" borderId="73" xfId="9" applyNumberFormat="1" applyFont="1" applyBorder="1" applyAlignment="1">
      <alignment horizontal="left" vertical="center"/>
    </xf>
    <xf numFmtId="179" fontId="36" fillId="0" borderId="73" xfId="9" applyNumberFormat="1" applyFont="1" applyBorder="1" applyAlignment="1">
      <alignment horizontal="left" vertical="center"/>
    </xf>
    <xf numFmtId="179" fontId="36" fillId="0" borderId="73" xfId="9" applyNumberFormat="1" applyFont="1" applyBorder="1" applyAlignment="1">
      <alignment horizontal="center" vertical="center"/>
    </xf>
    <xf numFmtId="179" fontId="39" fillId="0" borderId="73" xfId="9" applyNumberFormat="1" applyFont="1" applyBorder="1" applyAlignment="1">
      <alignment horizontal="center" vertical="center"/>
    </xf>
    <xf numFmtId="179" fontId="35" fillId="0" borderId="74" xfId="9" applyNumberFormat="1" applyFont="1" applyBorder="1" applyAlignment="1">
      <alignment horizontal="center" vertical="center"/>
    </xf>
    <xf numFmtId="0" fontId="78" fillId="2" borderId="0" xfId="2" applyFont="1" applyFill="1" applyAlignment="1" applyProtection="1">
      <alignment horizontal="center"/>
    </xf>
    <xf numFmtId="176" fontId="14" fillId="2" borderId="19" xfId="4" applyFont="1" applyFill="1" applyBorder="1" applyAlignment="1">
      <alignment horizontal="left" vertical="center" wrapText="1"/>
    </xf>
    <xf numFmtId="176" fontId="14" fillId="2" borderId="0" xfId="4" applyFont="1" applyFill="1" applyAlignment="1">
      <alignment horizontal="left" vertical="center" wrapText="1"/>
    </xf>
    <xf numFmtId="176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76" fontId="17" fillId="4" borderId="14" xfId="4" applyFont="1" applyFill="1" applyBorder="1" applyAlignment="1">
      <alignment horizontal="center" vertical="center" wrapText="1"/>
    </xf>
    <xf numFmtId="176" fontId="17" fillId="4" borderId="18" xfId="4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177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77" fontId="36" fillId="0" borderId="31" xfId="1" applyNumberFormat="1" applyFont="1" applyBorder="1" applyAlignment="1">
      <alignment horizontal="right" vertical="center"/>
    </xf>
    <xf numFmtId="177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76" fontId="49" fillId="3" borderId="69" xfId="7" applyFont="1" applyFill="1" applyBorder="1" applyAlignment="1">
      <alignment horizontal="center" vertical="center"/>
    </xf>
    <xf numFmtId="176" fontId="49" fillId="3" borderId="70" xfId="7" applyFont="1" applyFill="1" applyBorder="1" applyAlignment="1">
      <alignment horizontal="center" vertical="center"/>
    </xf>
    <xf numFmtId="176" fontId="49" fillId="3" borderId="43" xfId="7" applyFont="1" applyFill="1" applyBorder="1" applyAlignment="1">
      <alignment horizontal="center" vertical="center"/>
    </xf>
    <xf numFmtId="176" fontId="49" fillId="3" borderId="47" xfId="7" applyFont="1" applyFill="1" applyBorder="1" applyAlignment="1">
      <alignment horizontal="center" vertical="center"/>
    </xf>
    <xf numFmtId="176" fontId="49" fillId="3" borderId="71" xfId="7" applyFont="1" applyFill="1" applyBorder="1" applyAlignment="1">
      <alignment horizontal="center" vertical="center"/>
    </xf>
    <xf numFmtId="176" fontId="49" fillId="3" borderId="72" xfId="7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76" fontId="11" fillId="3" borderId="87" xfId="0" applyNumberFormat="1" applyFont="1" applyFill="1" applyBorder="1" applyAlignment="1">
      <alignment horizontal="center" vertical="center"/>
    </xf>
    <xf numFmtId="180" fontId="35" fillId="4" borderId="52" xfId="7" applyNumberFormat="1" applyFont="1" applyFill="1" applyBorder="1" applyAlignment="1">
      <alignment horizontal="center" vertical="center"/>
    </xf>
    <xf numFmtId="180" fontId="35" fillId="4" borderId="54" xfId="7" applyNumberFormat="1" applyFont="1" applyFill="1" applyBorder="1" applyAlignment="1">
      <alignment horizontal="center" vertical="center"/>
    </xf>
    <xf numFmtId="180" fontId="52" fillId="3" borderId="43" xfId="7" applyNumberFormat="1" applyFont="1" applyFill="1" applyBorder="1" applyAlignment="1">
      <alignment horizontal="center" vertical="center" wrapText="1"/>
    </xf>
    <xf numFmtId="180" fontId="52" fillId="3" borderId="47" xfId="7" applyNumberFormat="1" applyFont="1" applyFill="1" applyBorder="1" applyAlignment="1">
      <alignment horizontal="center" vertical="center" wrapText="1"/>
    </xf>
    <xf numFmtId="180" fontId="52" fillId="3" borderId="71" xfId="7" applyNumberFormat="1" applyFont="1" applyFill="1" applyBorder="1" applyAlignment="1">
      <alignment horizontal="center" vertical="center" wrapText="1"/>
    </xf>
    <xf numFmtId="180" fontId="52" fillId="3" borderId="72" xfId="7" applyNumberFormat="1" applyFont="1" applyFill="1" applyBorder="1" applyAlignment="1">
      <alignment horizontal="center" vertical="center" wrapText="1"/>
    </xf>
    <xf numFmtId="176" fontId="49" fillId="3" borderId="101" xfId="7" applyFont="1" applyFill="1" applyBorder="1" applyAlignment="1">
      <alignment horizontal="center" vertical="center"/>
    </xf>
    <xf numFmtId="176" fontId="49" fillId="3" borderId="18" xfId="7" applyFont="1" applyFill="1" applyBorder="1" applyAlignment="1">
      <alignment horizontal="center" vertical="center"/>
    </xf>
    <xf numFmtId="180" fontId="52" fillId="3" borderId="30" xfId="7" applyNumberFormat="1" applyFont="1" applyFill="1" applyBorder="1" applyAlignment="1">
      <alignment horizontal="center" vertical="center" wrapText="1"/>
    </xf>
    <xf numFmtId="180" fontId="52" fillId="3" borderId="34" xfId="7" applyNumberFormat="1" applyFont="1" applyFill="1" applyBorder="1" applyAlignment="1">
      <alignment horizontal="center" vertical="center" wrapText="1"/>
    </xf>
    <xf numFmtId="180" fontId="35" fillId="4" borderId="25" xfId="7" applyNumberFormat="1" applyFont="1" applyFill="1" applyBorder="1" applyAlignment="1">
      <alignment horizontal="center" vertical="center"/>
    </xf>
    <xf numFmtId="180" fontId="35" fillId="4" borderId="29" xfId="7" applyNumberFormat="1" applyFont="1" applyFill="1" applyBorder="1" applyAlignment="1">
      <alignment horizontal="center" vertical="center"/>
    </xf>
    <xf numFmtId="180" fontId="67" fillId="4" borderId="52" xfId="7" applyNumberFormat="1" applyFont="1" applyFill="1" applyBorder="1" applyAlignment="1">
      <alignment horizontal="center" vertical="center"/>
    </xf>
    <xf numFmtId="180" fontId="67" fillId="4" borderId="53" xfId="7" applyNumberFormat="1" applyFont="1" applyFill="1" applyBorder="1" applyAlignment="1">
      <alignment horizontal="center" vertical="center"/>
    </xf>
    <xf numFmtId="180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79" fontId="72" fillId="2" borderId="15" xfId="0" applyNumberFormat="1" applyFont="1" applyFill="1" applyBorder="1" applyAlignment="1">
      <alignment horizontal="center" vertical="center" wrapText="1"/>
    </xf>
    <xf numFmtId="179" fontId="72" fillId="2" borderId="16" xfId="0" applyNumberFormat="1" applyFont="1" applyFill="1" applyBorder="1" applyAlignment="1">
      <alignment horizontal="center" vertical="center" wrapText="1"/>
    </xf>
    <xf numFmtId="179" fontId="72" fillId="2" borderId="17" xfId="0" applyNumberFormat="1" applyFont="1" applyFill="1" applyBorder="1" applyAlignment="1">
      <alignment horizontal="center" vertical="center" wrapText="1"/>
    </xf>
    <xf numFmtId="179" fontId="72" fillId="2" borderId="19" xfId="0" applyNumberFormat="1" applyFont="1" applyFill="1" applyBorder="1" applyAlignment="1">
      <alignment horizontal="center" vertical="center" wrapText="1"/>
    </xf>
    <xf numFmtId="179" fontId="72" fillId="2" borderId="0" xfId="0" applyNumberFormat="1" applyFont="1" applyFill="1" applyAlignment="1">
      <alignment horizontal="center" vertical="center" wrapText="1"/>
    </xf>
    <xf numFmtId="179" fontId="72" fillId="2" borderId="20" xfId="0" applyNumberFormat="1" applyFont="1" applyFill="1" applyBorder="1" applyAlignment="1">
      <alignment horizontal="center" vertical="center" wrapText="1"/>
    </xf>
    <xf numFmtId="179" fontId="72" fillId="2" borderId="21" xfId="0" applyNumberFormat="1" applyFont="1" applyFill="1" applyBorder="1" applyAlignment="1">
      <alignment horizontal="center" vertical="center" wrapText="1"/>
    </xf>
    <xf numFmtId="179" fontId="72" fillId="2" borderId="22" xfId="0" applyNumberFormat="1" applyFont="1" applyFill="1" applyBorder="1" applyAlignment="1">
      <alignment horizontal="center" vertical="center" wrapText="1"/>
    </xf>
    <xf numFmtId="179" fontId="72" fillId="2" borderId="23" xfId="0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80" fontId="35" fillId="4" borderId="67" xfId="7" applyNumberFormat="1" applyFont="1" applyFill="1" applyBorder="1" applyAlignment="1">
      <alignment horizontal="center" vertical="center"/>
    </xf>
    <xf numFmtId="176" fontId="49" fillId="3" borderId="44" xfId="7" applyFont="1" applyFill="1" applyBorder="1" applyAlignment="1">
      <alignment horizontal="center" vertical="center"/>
    </xf>
    <xf numFmtId="176" fontId="49" fillId="3" borderId="62" xfId="7" applyFont="1" applyFill="1" applyBorder="1" applyAlignment="1">
      <alignment horizontal="center" vertical="center"/>
    </xf>
    <xf numFmtId="180" fontId="35" fillId="4" borderId="28" xfId="7" applyNumberFormat="1" applyFont="1" applyFill="1" applyBorder="1" applyAlignment="1">
      <alignment horizontal="center" vertical="center"/>
    </xf>
    <xf numFmtId="180" fontId="52" fillId="3" borderId="33" xfId="7" applyNumberFormat="1" applyFont="1" applyFill="1" applyBorder="1" applyAlignment="1">
      <alignment horizontal="center" vertical="center" wrapText="1"/>
    </xf>
  </cellXfs>
  <cellStyles count="13">
    <cellStyle name="Hyperlink 2" xfId="3" xr:uid="{27F6A071-EED0-4D65-86BF-AC826A49B934}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" xfId="0" builtinId="0"/>
    <cellStyle name="一般 2 2 2" xfId="11" xr:uid="{A48673FF-4AE6-41DF-A728-FAD56EAC0866}"/>
    <cellStyle name="一般 3" xfId="12" xr:uid="{7EBA5260-7CA2-46F5-B613-D963F7A6BD9B}"/>
    <cellStyle name="千分位" xfId="1" builtinId="3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超連結" xfId="2" builtinId="8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10</xdr:row>
      <xdr:rowOff>57148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249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5A61887F-60CC-483F-AC0E-36590B391F5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D53FDBD4-D42C-4640-AE97-97A9034EEC8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0DC1523C-5F3A-4EC0-BEE3-089FA6005A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1B720B04-F38E-4FBA-9DE1-B7D7A6076E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77B62ACD-FF8F-4606-87F8-11CC228E30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E5BF36E2-F6D3-4E4D-A4DE-32DDB510203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67872495-2E4B-4508-A5B4-BE4FA0EEE8A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615940B0-5C27-4A67-A737-F5C2B4E4F68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3EBA977E-A623-4E47-B79C-E226435626B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1DE4FC4F-C36E-4C34-BEFF-A967DC5D66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AFAD6DC-8124-4F4D-AF44-CD91ADC369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D0AD1DE3-E1F7-46DD-B8DF-E8865DEC3B5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55AB231C-7F0E-49E8-A890-F94E029AFF8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EBF7C88F-9C0F-4F81-92AF-1EABEAB1BA5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117FB2BF-F76B-4A86-A74C-6E1AFD5DCC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05CA36C4-1B9E-4720-80EB-009D83988CB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84917FD7-B993-4769-82CD-2977F4C14E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6E6F118B-3FE5-45D2-A898-E004F8EB94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9825B0BC-C6F3-431A-A80D-8C1EA7B32B2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03B70F96-FBDB-4C82-A8A9-1C072109B7D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891881C5-7009-4BAD-B043-79C3BE5B76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1D37DAB-61CB-480B-966A-A7CF4D0062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BE9B22BB-0BB8-42BA-9C97-8DF8D63F2D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702103FD-E175-4C3D-8A74-EDFA01E9EF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F4E6F650-AF49-4B72-BFF2-1A4A1684E9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9E38862B-94A5-42D7-BCC5-1870759D52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C08309CE-B472-4055-8F3A-D7F0C963D4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0EF23DE6-62D7-4E11-B7D8-4C6CA68E9D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7928856A-EB53-4304-9BD3-4DC5305C4B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4262FFD5-1801-4D2F-89DE-1F2D25D795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BC8B96CB-C6BA-4E07-87D0-F9F80F76B6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5C706F5E-1991-4173-89BC-28CDE1417A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1CEC6B72-B420-4AC1-AB06-FEAAB07F7E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628FE00-5928-4ACC-9BC2-F9A97B42E14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2F7936B7-0DB0-4AB9-BB5F-F7037E6612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2B2FDE7C-0663-4839-BB30-EBB5C33BAB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311FA234-5410-4123-B38C-8073ED3A1B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2CF49DD9-5B53-4133-AE3B-40D0584A78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57B9EE96-6850-4959-8D37-5115D45A86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4A3EB88F-85E9-42DE-9619-1998B6D91A4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48B9B79D-0BF8-4CAF-A1AD-58AF830DCB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90CEFE48-A27A-49AF-97C2-2A6FEA60EA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25148D8B-5A93-464A-8F08-0C54444425C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9DDB63B-3AFF-407F-9971-A1EDF2E0D3C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8D9CF27E-168B-4C08-87E6-384C1057959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69986E51-9DBF-4EFC-9B69-FA86062812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5FB36986-93F9-4347-A233-C08F8EBDF62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E535D412-4AB4-45E7-A58B-D4BFC31141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BCB5CA89-8EE4-409D-B623-63DB69D7206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E3C8371A-D072-4BE1-895A-1F4E1A7899C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0C461566-4298-48C0-985C-4312025F0F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07B28-F8B5-4914-ACAE-E52F1E54D0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92017585-6783-4108-9E19-0372C76F1B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455B541C-2057-45A4-B086-EE03B524BD0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EDE1844F-F3D5-4139-8315-ACB954E5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46B070FF-8F0F-4340-BC5B-F4641E81E10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182A22DD-B8FE-4D55-9774-0E34F704C2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D9792C0-8F8D-4581-9F8C-947FB3E2BBA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6CE7605E-0326-4FEC-ACCB-27DA59C6E5A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0AAB6269-2BB8-49BA-874A-6B43821891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E2EDE937-4927-429E-A332-8C444BE16D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2E7285B4-3F97-4B61-A87C-DEA9CA06714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56BF7232-3B80-4158-92F4-53DFA4C287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E96098C1-D166-4765-A299-2C9969507D3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AD39BA8B-F44E-4599-84D8-1DC002F31D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8D06749F-1D74-4D50-87C5-E62D4A8B84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EA1ECEB-BCC9-4C98-A6D3-C02EFE5667A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B8E366E8-339B-438B-9DC9-3218EDFA27A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2F19FB7C-AD5E-44FC-A100-8A691B6E1DA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37816BC2-DFE8-4DAB-A070-B2A374B63E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96D23F7F-6E20-4AF4-860D-2EBB7F85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7892AB1F-8E17-4972-9BE1-6258C9149D8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4F6AC27F-40FE-4081-8A4E-360F20AE6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807AE2B6-94AF-4601-BDE6-CE0CF4AEE40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A1AFD111-8562-4CB9-BCB9-B580E78B45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DB7F5E85-6AA6-42F5-AFD6-030F757168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7F5DF997-6568-4D56-B640-65F1F531D0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CE2A77E9-CA6D-493E-B80E-403B750FD0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3939D0B8-B61A-4F3D-BC7C-3D9DF537326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77BDF5E7-EB88-49EC-9E1E-07F70BB6A53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55787F0E-1CA1-4D13-B3DC-55C5B24B5E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8EAFBCA1-F45C-4202-B9E7-7C34018870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8CA98C2-5088-4688-8D08-4FE58C113A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908241D6-EE74-4263-808C-8B830D92EAF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0253CF1-ED70-4C82-B5A5-E8C686EA70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EE66F73-7EE6-4FF8-8C47-F20FF56BEEF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658C173F-A32E-49C3-8B4D-FE2F23A37D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558DFFFB-5FD9-4695-826E-422D21F1B10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4A026CD7-66E9-4C59-8057-635EF1F012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BADD71CF-F25F-420D-BF7A-DD744A49D0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8521601C-0859-49E1-8795-092B794A0F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04A229A8-E211-440F-A95E-FCA70D8C0A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96EFDFFA-4640-4DE8-95E0-A64AA84C01F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8C14E24-2E35-4114-B860-FAF897DB4ED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55C87AE9-8410-4722-AB07-1128D2567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7BF1B430-BDEC-4E03-939B-6421CE0FB9C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12C835FA-C13A-454C-9C18-3386A3F604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A401830E-8821-41D3-B21B-61D1A36590C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AF70842A-0B48-407A-AC71-2AAAD6771E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AE717775-73A7-4CEE-82DD-FF64C959DB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19C9ED1C-DEEB-488B-A904-2238B2FA9FC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25847C6B-92D7-43B1-BE63-16540B620D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BBF694-D3FE-4472-8323-129FF6BA37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9B7EF2B8-7BC6-4071-BE1A-1CE9386419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B0021874-AE55-463C-9BC3-BA5B86D26E9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4D378712-6B4F-441C-AC51-5A6C358A51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C8D3C617-B962-4D64-8353-6007DD45C7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3B9A114F-7E1F-44A8-8521-4C987C0682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B411C073-A279-414E-BAFD-5C4679F9DF6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4D564B93-BEB5-41C5-9D7D-3EFD51C8FDD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B47341F3-45E0-444B-B0FF-0E6219C40E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76FC767C-08EE-45D9-BFD8-D5D9B8B092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7636093E-3C81-4948-BEF9-A9E8D294687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09AC862C-E516-4342-8193-4320ED19861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93C19373-62A5-4411-A70B-A13ABC44F14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31322E11-2431-4EFC-8B46-0180CF4399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EC9E80ED-4AD9-4C03-97EC-EA29023321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3F859B2E-A672-4533-AFEF-E3039BFA73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9C2CCFFA-D867-4088-957A-53B8A44704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086E133E-AEF6-4394-B89F-BC19CC7FC2C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5BA8FB94-4E32-408F-B4AF-EC8487EC72B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1F5BF76C-49EA-4BE4-AC73-B3F7018291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576512A3-234F-481C-B3E6-8AD307941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A75F6384-4F6C-4FEC-9F96-6809849C12A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4281E66F-3A7F-45C8-B703-35225398E17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4908E0F3-E1E7-4EF4-9DAA-B6252A166B7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D1C9BF07-8824-46A5-AAD6-421007DB83F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36A17444-BCA8-429B-A4CC-C833C46C601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3AB2CD1E-B3A2-4E9E-88F8-E9F0F96BA1A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D421321F-6A38-4BEE-A783-DC54A1E31F0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7B2F8C76-5F4E-47E7-8D6C-EBE4F25C09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B375AFF6-82B1-4568-8297-2C270CC24FF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D080D629-9251-4FD4-AA1D-812F5A443F4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2108D462-A09B-43C3-A259-098FA8ACD87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6C6804BF-8ABC-4454-86E8-F2705690025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EEE8039E-1409-4F61-AD03-314F2C5AA8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40277C6C-2952-4858-B607-8E6994DB50F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E38D1EFA-3C60-4CD7-83EB-8DD1FAC749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D8CF30E5-5BF2-43CC-87B0-8B7A117FB5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5F8ADA61-559B-4CD3-9F47-B2CE59298E1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7CF30ED8-23FB-4677-B17E-943974EE18B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CD316905-FE2A-40B6-8D58-AD1F8C8C7A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DBC96142-78A5-4155-830C-B3132F2CCD6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5D7B21E4-4AD1-4BF7-84C5-CFCDF123CC8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45208DC7-B5CB-4FEF-8750-3C77FF23193B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60DC0B1B-4A75-4C76-8950-AB82CC97F172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665A03F6-7B4D-4131-AF74-2F0CADB9AA0A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D44FADC1-B376-4FDD-BAB7-CE9039F5E336}"/>
            </a:ext>
          </a:extLst>
        </xdr:cNvPr>
        <xdr:cNvSpPr txBox="1">
          <a:spLocks noChangeArrowheads="1"/>
        </xdr:cNvSpPr>
      </xdr:nvSpPr>
      <xdr:spPr bwMode="auto">
        <a:xfrm>
          <a:off x="112776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C8B9AE9C-6F07-4737-9BED-8B3018E7F52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5CA93FF3-EA9E-4C2D-8288-DB4E1BAFA67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CE9F0497-F23A-473C-A73E-06DB399F88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FE6BDB13-4B4F-4F66-AF2B-689CFE9E596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E85A8971-2D7F-4C4C-8F4C-759895A95CE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95700054-F4C7-4DEC-8825-CA84A8D536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5BF75DCD-07E4-4131-8BB9-486CEA2B04C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E76C4939-CB25-4637-9949-D0CB9D802ED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B2FD4827-6F71-4494-978F-D5BBE1932D2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344CE97E-8C8B-46D4-BA13-8EE766E0EBC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6F81CC18-A502-4E8D-BB0F-A5EA783A5BF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ED3EAF68-3CE6-4E78-A6E4-587E9DF6096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A851C290-1A85-421F-8E49-F1529EFD71E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0069799F-185B-4B8A-85B2-2313AC29ECE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0203F4E6-5642-4FEC-9A7B-882C3E316C0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01FE4B7-6B24-47CF-A195-4CD426E3248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F3A34A70-29CB-40D7-AC3E-FE2843AED83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F1DF1E1D-9A16-4B43-B7F0-F87FCD9C1E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7FF6E3B7-F9D3-46AF-94DB-20FE9A6E5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8A2AF844-2409-43D4-8021-B1FAD9861D7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DF494800-0B94-419E-90FE-367C79639A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EC73576-F03B-4F53-BA57-65090A31DE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56FBACBA-BCF5-49DC-8B50-355BDB4D5CF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96A8AA27-53AB-4E70-872B-A5AB0C8339B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AF5AD8D1-D7A0-4A99-83A8-2BB6C6F1BD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4A02C4E-2018-4C56-A1B8-333F42042A7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5E91442A-3983-425C-8FA9-32CF8DA111E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0E5490D0-0F36-4BE0-94F8-367118FCE30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C1BEB548-1CD6-4506-B40F-A7E5E840CB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4A49CAE8-548D-4537-8036-244684B5D7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EB4BB0EB-8C24-48B5-A3EE-9E6372D2500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87DC7FB-58F9-431D-B6B5-63C6E52A9D6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DB85782F-93AC-4600-9B19-9F31F9758D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E887EE72-09B3-4699-94CA-9C84716E2F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9E22B77-4025-406B-97A8-12CF1590A5C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37514D52-C3F2-481F-99F5-91FD201EE1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9C86AED5-0B2B-460A-9DF4-6E55F7125D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9BF7465E-EB13-4CA0-AF3D-8F379EDA3D4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ACDDF03-8A09-4FE3-AC13-EB6B9454EA5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B0A5321D-10C1-4522-BCC9-ABBC6B14CC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9D568DAB-F5BE-43C5-AD64-F55954685E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7B665F0C-1432-49B2-85F3-3357D5A930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868B2BC6-44E3-4B37-B042-0B577F40507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EEC08626-13D8-4365-8CA6-864FA89B6E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3116105A-C354-4E90-ADF7-83AD93DA6B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B149F46F-3695-4A49-94D2-0F7980FF70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24E64C81-2150-45AF-A418-9A172DE6F0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D842D99C-DDD9-4AFF-86FB-0480D4F3F2F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0520881D-091B-4AFE-B660-02BC1FB86F2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91291E15-1165-4E33-B6C9-3A2682C3695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77C0CBA1-A703-47A3-A8C5-94946123D31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7ABFEC6B-BCC8-4A02-847A-6CAA5A44B5A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F673EC89-6098-40B4-8C53-EE0E2909193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8EA46F57-2B01-4EBF-A5D7-7E2F0E6E818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97CD326F-826A-46FC-B5E6-7C8F30A393D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892AE71E-808F-492C-A569-2E08484E655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73BAAEA2-E87D-4BDF-8F0F-801BF21779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DD4C6E28-925D-4CBF-B29F-C4B99D52E1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8859E4F1-B05D-408D-B624-0E8C6ACC3A4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506140ED-C740-4FB2-945F-6B00D804796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06EF8B88-E1B0-4A87-9363-10EBB744495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E385460E-B3EB-4382-AB21-1BE50ADF243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9703DFA5-24C1-4331-863E-4526D70FC61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F14DAC6E-5D4B-474F-92BB-EEB258E7D73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81629A64-1FD3-49F0-925C-F0F565C4F2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B64C4AD6-E4C9-4D59-BEA6-751ADDA976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4EE05E3F-2EE3-4476-A570-35FE471C896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BC01F933-EFBC-44A3-AEAA-CA42B5269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CCB3A7C-4FED-4FEC-8DB8-AAA94BD92B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2BE804CC-DD49-4B78-A166-8C9774E14F0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FC5485BE-DF17-42DA-B771-3E07D361A47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AA43BEA1-BD8D-4DE8-8C42-6BEEFFFE429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986449E7-FB27-42A6-8E9C-9EE8F10ABB3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7EABD025-734A-4F91-8259-F4476EF9992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F70F0EFF-DD72-474A-A1A8-834D6EB807B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69C35BEA-383C-4E1D-9F69-B8AD8F59179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EED849DC-76BC-4722-8D01-DB16C97D8C9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A73F4CCF-54BD-4535-9690-86B6B3C1D08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8881F62F-ABFA-40D1-8208-BD23B5642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85246F37-ECFA-4B62-9E49-107B97E7C5C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404070C2-2E45-458C-A2EB-ED4245ADD59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9893C132-456B-4E69-9094-CC1D2B1FF50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991DB373-D2DC-4CE0-9539-F233F8A384B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FD3571A-C6EC-4F1D-B3FC-294BECB4F59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EDF8DC67-4EE8-467E-8C1C-746F4E04DC3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58162E4A-75FF-4C3E-A88C-D7B620A7843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BF3E6BC6-975C-4DFA-9FD4-F5C34C145E2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F3730F5D-E22E-4FB8-A57E-93734104A4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C1313DFF-575B-4D6B-86D9-FC1E1E8EBC9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277F1E4-F44A-4C73-8B07-D2F5A9C6142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DBD4E94-14DD-46D1-B8CA-B9B50A4940E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A1ADBF8C-061C-49A2-B5AA-AC77CD1876D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63C7353E-1E54-43BB-AEA9-8C7C73629D6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0EAF4776-537E-432E-A27E-B4193F3DDFA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5552A109-09FE-4920-87C0-9169457E1C95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9BCBCC8-F5F5-4FA0-BB54-8884B6E6F58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3439606B-7A03-4D98-AD62-D372E6D945B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ACC1DF22-BDA4-436E-9718-32E850F768C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2E8366F3-E7BF-48B5-AE96-48FBD70830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CD44B410-4A19-4BD5-A268-2DF2C8261A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11CA847A-2D7C-43B6-BEC6-B0D80366D7F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D322F550-BFB7-4FE0-9628-0C20D5B1C6B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572BDE51-189A-46CA-8EDD-288307AB6BB8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106BFCB6-FFEE-4825-87AE-A928D99C443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665A6607-33AD-47FF-ABDA-F5B3BE71212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7052D108-15D6-48D8-9879-694CA860828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0D648B8-7FED-4268-9C34-5FC0F595BC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AEDB7CB6-3FF9-41A3-A724-0F3F0CCFCE1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9A11638E-6BE5-486B-A260-78B27F3F28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9741E40B-8D0F-4346-9B14-CFAA0B3DB20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4F5B30D0-69DC-4E48-A78C-C89E16E2F74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3FD56353-30DD-46A6-AF1B-134C325F22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B4136384-E77B-456D-AF09-A236FA5C4BA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AAA70659-AD74-4FD4-A381-B91B1B472EED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20090838-A006-4B0E-A2F9-8A9A7EFDAD44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710ED664-43B1-49ED-9307-925DCDFFAE7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A17EA3F1-F1F1-4FC3-8D39-AF8BD7FE74D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E5A11CC9-65A7-4AE4-BB73-DDB1479B5FA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927C1561-51F5-4E3A-90B3-F3EDAF08A12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572564F9-051E-42E8-AEE3-739A8A00BB6A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F7CFFFEC-3010-4E8A-BEF7-0167A1D820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AEB17458-DB4A-4A2D-9C50-D7E3C729299E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287FA95D-A2C8-446D-98F1-8A1F6E56169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4D6C3FEF-E2E8-47BD-9264-E867E31993D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118170EA-96D0-4D9C-9B00-D6860B15407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7CFA01DA-7D78-4143-9669-4C3D856B652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75AABEEB-882F-4C6B-8D8C-30E5E7042DF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7271AE9E-57EF-4516-923B-2F9B857EDBC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A0F24CD5-F08E-493E-BF23-9044D3849F7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E5A98BD1-0426-40C9-8B35-89E995D5176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C56D8281-2524-42DE-8517-760DE561E3C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2824DFFF-2DD7-4B6E-B150-548CB03DDFF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D0BB45AA-1F2E-408F-8256-4782F25C2902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D9F8F19D-AEF5-4216-B1D5-49EE40633F3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E5ADCC34-9247-401F-9511-1393780EBFDC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7D382E5D-4F53-44F7-AB31-9B398709DB4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B6AD9EA3-2A39-44F9-B596-826B6DD0189F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FD64222A-E8F5-41AA-B4A6-FE817D9C4EE3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9C6092C-7EEA-4FE9-84F0-B2B9886BC709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E32E3C5A-677D-4AAD-9337-2DEA1B9B0E31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44B50641-98AD-440D-A486-0CD2D275D7EB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CC67E31C-498A-4D60-9C9F-4322B0E5BC56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33EB62AC-F7F9-443C-B07C-97EA27D2FEB7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E91202B7-CBE6-4BBC-8BEE-A54AB3AE2490}"/>
            </a:ext>
          </a:extLst>
        </xdr:cNvPr>
        <xdr:cNvSpPr>
          <a:spLocks noChangeShapeType="1"/>
        </xdr:cNvSpPr>
      </xdr:nvSpPr>
      <xdr:spPr bwMode="auto">
        <a:xfrm>
          <a:off x="11277600" y="1173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0E6872D3-D4D8-4A63-8401-4FCC0D0A19E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7FA93A98-0C86-4D87-B5F7-4B7B42DBD90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9D8FC005-E67F-47EE-9DED-71D5DE57D717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14718708-8785-4135-B9F4-B855995249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40BDF307-449D-4353-9F11-576582B74D9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8882D6CC-1530-4B0E-9B3E-71C7678A13C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7A999C6-AED4-4A2C-9586-FF086552B27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FEA7E5B2-0BB5-4BBD-B688-94C01F4D867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E08727A4-D145-487D-B7AE-B55D6616C59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CEDEC5CF-65D3-4FA3-9775-CCEDC1EAB73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261B49FF-7DA5-4F85-8A14-A0A19E4C822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CDA2FF7-0C65-4F9D-8082-F61586D0C62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41D46B3B-779E-4EA0-BA03-99DD60D1416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1C300902-6083-4905-AEAC-B562558206C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85339686-4234-4EAE-9C29-B998749F456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8B6E1AFD-5165-415C-9033-B83772A61F1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E3C27045-EAFB-47CA-9086-B1375AC5B26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2B5E7462-B6C2-49DA-8177-403FF1ACB46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E20B62EC-7DAC-4F78-8475-6C0B688F23BC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9EC8B736-63AE-43F7-969E-F51F14CD4CE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F1A8499-8D9B-40F8-B541-A014D7683A1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C1258FB6-DE1D-4490-A55B-5E111A6FB28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F060ABDD-A6D2-4366-8091-ECE2ED0D13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75C8F228-D52A-4042-962D-B9A94E3885A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DD2B7EA-B85A-4324-A968-F714F1D606E8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F85DE87-24B9-4AEB-AA39-B02163FBCF3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7B526FDB-D8A0-48B1-816D-9083CA15C33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12836370-C09B-4C54-8AB2-81D24AE7ECB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E1DA3ACE-15FE-4140-A224-5E33FFB4241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D3E6C524-9FC8-44B9-8305-D0182A3413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6B7772FF-E3A9-4D4B-ADAD-B3700DC66D5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BBAEC4E7-1B7E-4590-9FEA-26DD8AA3A97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38BC03A6-0C35-45F5-8A65-B18CE53F296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28825BD8-54A6-445D-86D6-E74443F925C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38B69DFB-7E7B-4531-AEAE-BEEB3F035210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EACF8DF2-B759-4A56-8292-E9465F6D76E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C447F74C-7B25-42C1-897F-B555ECF2C25E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D8A8C1A8-0103-4834-A1A0-20EEA18D288B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FE1E8474-23FE-410D-9A30-2BB0630CBCC2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A66DF4FE-EE1D-4893-9FA4-FAB8F28C60B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B5FA8058-CCB0-4E53-9B45-D8ACBDAC5C5F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F2C06744-E516-46A5-8D6E-7DDEF5C1F7F4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CA2ECF99-AFF2-4B51-A4C4-40B6AA899BF1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3D8BF1D2-F67D-4C0E-B44D-DE1EA01D26D5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8F52C089-F600-4E74-AA93-0791C2B2DF7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F5530BF-58F0-4419-84D6-3D09C4B0EAF3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59D0CA4F-8304-4546-97FD-E9CDAE9BCC6D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DE5D25F5-3585-4CD2-ABC3-6FA99823ECF9}"/>
            </a:ext>
          </a:extLst>
        </xdr:cNvPr>
        <xdr:cNvSpPr>
          <a:spLocks noChangeShapeType="1"/>
        </xdr:cNvSpPr>
      </xdr:nvSpPr>
      <xdr:spPr bwMode="auto">
        <a:xfrm>
          <a:off x="11277600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DA72F490-31AE-4C05-A2AE-97CA9942C04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FA465D5C-CEFA-49EE-A653-7A6191ACACD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5C21A85E-8088-44C1-9498-15B2E4E900C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01AE1312-BC20-4E3F-AB7F-5F02C2AF5D3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F6C8650F-BF7C-47E7-9585-2BAA4CA2F35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69666DA-6F16-469A-A474-E1236D057F5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AC9E1D05-0051-456C-BA33-C7CBBD664EE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8816AA2D-E059-42E9-96C8-C1525A08D3F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007CA50-54C1-4CA3-B1D8-63B556445E7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0B8EF4B8-815A-40BF-8578-AD5F981CBFA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6CFB3ED0-4C0F-4BED-B331-849853D11D6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B1BCFCC5-B205-40B8-A7C4-467DDDBFE27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95C12C98-1988-4BE6-8F79-87AFE5E622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0D572B40-7D1C-4B80-9C2F-BFC24E0885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6F683883-D16B-4FF7-B4BD-C3F25EB8BF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F94413E3-198F-4ED0-9D16-2AB5F0B0019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A3761D63-B289-43D9-A9D9-7AEF3EF727D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427B2F15-7F00-4A76-86FE-1E4A2A21C08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1014468B-5EE8-41E1-BAA3-E983E44C084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BA1A7B3-0FA4-4987-9F59-0E2FD62362C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0B7AEF52-AAE0-4861-9B4A-4A71D85257C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B1127DF1-9B5A-42FB-9376-F663F8C2A63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31E8A51-90C1-49E9-A6A5-71C7AB3C1400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61FA8A1F-F7FF-49BE-B924-98D5250ACCF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02BDA62B-D591-417D-8743-D382F6BC34F5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CF5A410D-3EEE-4716-8EA6-2970543F7853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5F68ABC6-D89F-41AA-8D76-0113DCD1ADF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11A3543F-03BF-44BE-A51A-F31987829D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67199648-CB14-498C-A80E-0CE3A0DD2F91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9B4DA889-0878-4B2C-988F-6940DD5F30A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30813B96-E490-4EF4-A92F-B49F998D748A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5F4E5E8D-F73D-458B-9D66-13CB5EB09F1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C607576A-C0B5-48AB-A532-019C407B850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343777C7-0E51-4413-852B-5B31B40D7114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BDAA2828-7948-44B8-9364-20314FB54008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EDF16D4B-A7DF-4818-AB95-F5B0AAD39F2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87DF4BE5-FF74-46A2-ABA3-446FCD1898B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08B6E6B5-40DB-4D51-9AA2-BD0936228DB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651BE747-1B46-4A9D-B217-B46869041496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FFAE7B0-A3AB-4341-9B4B-5271CC1F819F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7C08E40-289C-4B61-93AD-2F4F58785A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4892FE7C-6D2B-484D-BB46-C6FF86D27EA7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454E15E0-5707-4E56-A59F-82CABBED200E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5ED23910-EF76-46FA-A13C-2C823F91002B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84D65C8F-A80F-47C3-94E6-9C49ECD9F82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DE6CD9A5-6F00-478E-93DA-DB2141D7F7A2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AC71D579-9278-4719-B862-67677CB0BF89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C0CB898C-01EF-43F2-8DE1-2DC7A726164C}"/>
            </a:ext>
          </a:extLst>
        </xdr:cNvPr>
        <xdr:cNvSpPr>
          <a:spLocks noChangeShapeType="1"/>
        </xdr:cNvSpPr>
      </xdr:nvSpPr>
      <xdr:spPr bwMode="auto">
        <a:xfrm>
          <a:off x="11277600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6BBECEE2-7D6C-4D9F-8EA3-63E76FA7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362A5258-87C7-46DB-A609-AC361223E44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2CDF7544-FAA5-474D-89A3-0DDC31840D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1588D99E-3E4D-4C4E-B87C-C5A5E198DA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6C34E1C6-75A0-4413-B391-1BCC6F26E8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9001E0EE-33F6-4F2E-A3B3-C1640040358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8C9DF03-DAC5-408C-B29D-9311D8D068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FF72A4BC-6B5F-44FE-9E3F-24826FA792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22CF4D92-C24F-4948-AE5E-8E77F75770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7E1F229E-B974-48FA-A4FF-9DAEF671D0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37AE1D28-1729-48A8-94DC-9F6EFB7C2CB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571B3A68-DC94-49A3-A313-ED6DD4FDDB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188572AE-09F1-4AC2-9118-3621164082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A38028BB-68A9-4CB3-8233-C41331FD5A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E7A807CA-7B58-46A8-8129-EAE38E3478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BC853A63-C764-47CB-B6FF-4AFD9F7991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B9BAD27E-59B5-41C7-95F9-C42C27AB93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E0C69F4C-B61E-46AC-ACB7-E0ECF6F681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FD83FC9-461C-4401-96FC-C87C85C06B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328BE779-ECA3-4423-803C-D4471C62FB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45BCDF51-ADB4-4805-BC22-A2214588F1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84ECB2C-52AC-47A3-80D2-D39708AA2F0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416820DD-285B-4A55-8231-E5DDB3C96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AFB1A12-DAB7-42C2-8C48-C317CFDFDB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9E8A41B0-01E8-4A4A-9A06-6BDADE8278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AA8B1C0C-39BF-4032-8989-68B9B3D9B5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0C9A8FF-857C-431A-B666-3E3AE5B938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07F2C8B2-D5B8-4FAE-BE86-EF9E62DF98F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16D986E9-4BD5-4862-8B97-6236CC6C8E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AF90D4EF-F7FD-47B8-B629-051FA1E17B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6432827F-93FE-4FDE-9056-A6985476B97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7D567C1E-B079-4750-941E-837A99476F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C70D230E-0ACA-4C63-901C-C9EA99D2DA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B57DFCAD-3E34-4EBF-AA1A-B62E2428F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8E2FEE61-98EB-4CD9-A9AB-2C49C9B7FC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39F86A3D-A312-4997-99A9-276135641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AAE01996-814F-4BC7-B032-16B7BAE8E1C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3029235-776E-408A-95DB-EF1C5E5E11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288C9399-0C9D-49CA-9E5F-0093C6FA874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B2C838C3-8751-4406-BE71-AAA5C32DF4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F56195FC-D3A9-4C03-BD23-BC86795855B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89CC2E8E-483C-4D41-9F37-F0A680665B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0C4D13F5-35DE-47B1-8A72-C8D015734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FE047C3B-3537-46FA-ADF8-A4D4446265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1F7FA325-23B1-4092-9AC7-09CD7469D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5664AF13-7C00-4DBB-B1C6-0A9C2F6F74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C1294483-69DA-4ADD-88C8-89F24CC4A92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1DFE1E44-91F5-4800-B3C0-70685579A9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9186C639-D3FD-4C3F-BD18-A01DEBFBF95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7172F085-3D84-438D-968D-715B73031E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41721B38-6B1F-4D49-AFB0-21C505367A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F8F4B1B3-E391-4A7C-8B02-59383DAEC4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906DD166-160E-4C8F-BCFF-640304DE3C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DD1D76B-2C0F-41DB-9035-26F3B14676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0E276CB9-FE53-4186-87A0-2DC8B6C95F3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4FC457FC-BC2A-4A6E-9F2A-4C4B307D78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B7525A84-2426-41C0-901A-1339FFCBA2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435034DF-CFB4-4041-B6CF-9E5023247A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D37781E0-139C-47BE-95BA-FA03558FA9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28B7AD60-6632-414D-81FA-EDC3FB58D4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4E86C1D0-8E2D-453E-8A0D-E5CFD80644D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CD8295EE-0E89-4D17-9F33-131ED83132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C48587E9-504C-49A4-867C-635624270F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30F773F1-7199-472A-912A-6765ECA06F7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8EA34A3D-6745-49FE-B159-DF2ED38921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D0ED68A1-05FC-4E89-A47B-B37414B593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BDBA6979-D894-4B58-8C13-73DDEECAFF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6CCDE00D-1894-4DA6-A5D0-4967CD0575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97EF5D89-7B37-4575-BF64-41ABD2C26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A408CAD-7B76-43FA-8F40-73E163160D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C04B6C6E-959D-44DD-93A6-1047511A91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431A5B62-DB05-4079-A28A-B2861BC09F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24023D1C-85CC-46C8-856F-2ED155EB0E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2D6679BE-2529-45E6-8060-B21B9128A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6E66946D-E965-45C7-AFB4-63DD993005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7FFEC874-C38E-4E99-BB38-77B95AA4D1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9DA3397C-0DC6-4E67-A602-7EE909D3B66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1AB27DC4-7117-4685-8F18-E19BFF5655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A8A20A8E-FA1F-4AF8-BE56-CCD669C99A8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96008E05-50B8-4ADB-9F27-1787C50655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350EB23-1F0D-47D4-A9A7-C57DC11B7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75C4DBB0-DA09-4873-8C2C-C3F8369607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2E03A320-0662-4495-A5DB-4C1EB819D7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09C2BB93-8D1C-4C67-A270-F93672BA76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0C7EDFB8-0496-4E0F-9B10-99AA197705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04DE76D3-7661-4420-AAF2-37CAC97C87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BD41D52B-1407-4711-B50B-0DD5F279A8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1E248F2E-A4C1-40D6-A3AF-84E1F4AAB7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072216E9-2875-4C76-96B6-33AE9B5E8F5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1809E147-C94F-4485-A039-A6C1DF8A3B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1A419726-CD91-4D45-A757-23874C27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E2F33FC2-CDD5-498F-B189-76E8CC1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BBEF31D6-B47A-4E2C-B150-6E519EEC8C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C5086A18-CE2D-402F-A927-9B2E888CB29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F9C51053-D4ED-4E6D-A8D5-3442AD3824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85992B21-075C-433A-A2CF-28CF01AD39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FB3529F-5EF9-4A83-8D55-A6C895F955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30E59166-379F-47C4-B4B0-29B6B8889E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ED110078-3396-4204-A315-1DC088F3E6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1FDB2113-87C4-468D-B388-E2D66E84C0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44C94D30-B728-4E36-B6A2-01C6FE74A68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639423A-189D-4E04-8834-32903F01F6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C3121FCB-7ADE-483F-8EE7-BAE252AAD06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E1B3D26D-C69C-4639-9F55-7DB07135E1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DAEC47FF-DB3E-4B47-BFCA-2BEA4C281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E1A71B35-FB1A-477E-8C10-092E026AF6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759FDEDD-35C3-4F01-A5B4-2E8F1E129D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8CD10B24-51FD-43AB-B589-E6A3425E0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07BE34B5-507A-4B21-988A-C4473D30060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178B92F3-FA91-484F-A275-24A0915E690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F65D594C-E25C-4090-A668-420846C9E5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8977F713-E0BE-4F90-A08F-F5F371C6A4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CFD68100-23EA-4479-908E-20450A3B14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2435847D-516B-44AC-A15C-6641EAEA27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98D14D06-A02D-4A7F-9CA9-FD10EF459F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CBC49BC2-CDD1-494C-B121-6ED0C88D1D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F00E203D-A7AF-40B6-B425-2C90DF7592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7E960C35-A7CC-468F-9547-5D1E797CCC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6D26FFAD-2A50-4980-8B5A-741A95BA15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409B56B4-D9C3-4777-9570-3C6A5EE715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B98F88FC-345A-47CF-B91F-26E6288054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804812AF-B6DC-4D2A-BF5C-9567BC4F26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69820F12-103E-4987-A373-D348E6F382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A9D7FC69-F737-46AB-88A8-1C00EF8919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6E9693C3-48D7-460F-AB04-2A7A8CC888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F4DFE2B7-80A7-4860-9DB4-9FF68F2F2D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2CE069BF-D6CE-4BC8-8863-EFF8B6D0CE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52C2D1C3-68B6-407F-A960-0A89A01774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7F9987DA-C6BB-4A15-92CA-C6C1210763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1CC01D48-1EF7-46E7-8DB7-6A9B455BD03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6AA9525C-1C1C-4864-A0DE-B05E39CBE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CE66C120-F442-49B2-A9FA-984C041784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36D0EA38-A2E0-4E52-BE4E-E638EA434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ACCE2FDC-7ABC-4707-8D22-5DFCFA38A6E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E13ADDEF-22E6-43E1-966F-7116783706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92B6D3DB-54DF-42E9-B909-D29A781B0F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4059D8EB-31EF-430D-AEB5-945785EA5D0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C69A837-981E-49E9-8C48-4CE8FA846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6A93DCBB-54C5-4E42-B56E-AA7A25B0F7A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A548B42D-C059-4B39-83D5-25ADA20DC5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C43629A0-81F2-4FD0-8B46-828721A7B7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7426DB9F-20C6-498A-B893-E697B91D48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B6064C67-CF32-4E6B-ABC5-3ECFF460B4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D7AD22E9-B1EA-4622-B221-CA550DB3C4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82ED624-5E63-4189-BC69-74DD385304C2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EE882223-2B0B-4FD3-885E-37BF9CF1F42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DE3278D-5865-40B1-A18A-C846562143AA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63CE0510-5236-48DF-A872-4B8C51141997}"/>
            </a:ext>
          </a:extLst>
        </xdr:cNvPr>
        <xdr:cNvSpPr txBox="1">
          <a:spLocks noChangeArrowheads="1"/>
        </xdr:cNvSpPr>
      </xdr:nvSpPr>
      <xdr:spPr bwMode="auto">
        <a:xfrm>
          <a:off x="11277600" y="8115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6B675873-585A-47D6-B3B1-8FFC8B354D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D827BED6-E510-4BD6-AF84-425C64F2C4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CA86091E-C0ED-41CB-8A07-784D84E96E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A2098E8C-807F-4046-A36F-C15A8D565D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FDF6E5D5-63DF-4EFA-B67E-9EB1EB78F89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1623B0B1-147B-4ECE-9DEF-4B50669ACA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09D94B3-6A9E-47A7-88D6-7E465C4BF7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AD555673-F153-4E6F-A995-DEE8BF6F28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779F42C6-A9E7-488C-ACA3-0E8C9B4D4E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B935B29-C0A2-4434-AC5E-3B97DD36A1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9D994961-414F-44FF-9692-309326A66F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DECCED22-FFB5-42CC-89D7-0A1D4218FFB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1E9155CF-A827-496A-88E2-7554CD800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4CBDAB6A-A8CF-48E5-B253-EE12FAE2C6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F815F40B-0B54-4B02-8444-08F516D3168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5F97F029-6D7F-424D-82E3-A788BC62C8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72F64B41-7AF6-4B75-8E78-9161B86621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3189B840-CAC9-43E1-A855-44C63B51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533E209-7E22-4002-89B0-843348D9AD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BD4047B-7F24-42FD-84B7-C19BA296B1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8234FE22-F084-41B6-B9D1-0F1CCF6685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5AA584EC-873B-4617-8B49-57D221923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1A749B01-873E-4BB5-ABAF-1D80A12DF32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E31E2069-5D6E-4ECC-94BA-D6B4323E9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505617F6-5757-419E-B7AB-7D252ACC66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FFCFE8FB-B598-4254-AD28-CB1DA71C3E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84A57C0-E444-466B-87BE-5E649F420C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6C4330E4-4BC3-4BAB-BB49-3EA80B38971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550E8EB5-6010-4E7A-9386-B6C42ADC51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63A041D-7F78-4207-A44D-91CAFC67A1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C3B65864-5F45-4EAC-9592-F3ED6AEA4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0846F0E6-0977-4BB0-BA82-0EC40E68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EFDBE3BC-A815-42E6-8446-1108ACC7CA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878F9891-230C-4D56-96DC-84CC8AE94C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D4D4ABBC-B488-4CDA-BF89-8A0CF7E523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6DF14508-920A-4958-B3CF-475E0FF6E4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C827ED40-BE19-4AEA-AB47-7CB63983AD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98484D29-F379-432A-A726-2D9D1C6FFD8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3CEF118-223F-489D-BF53-EFEB6F76644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B168E788-380E-44A6-9B44-A49EA830EEA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CD2DCDDB-73F4-4F35-A148-268AB35085C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3B7B94E-B9A1-49F7-BA50-12FD45D48D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0EC848E4-0D1E-4797-BD68-B1D6417D5A8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4A277BAA-391E-4A8E-B9FC-5D1BD851EF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03A7670E-0B31-4E94-AA10-8A9FFD5D5C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B0BA8BA0-A6AB-4959-AFB7-530C6134BC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783451EC-FA89-4880-8023-01B4C84E0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75D5B7D4-9D84-4D3D-959D-65994FD15A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BE0E3061-8FBD-43E7-89E4-9BFFC7DAD0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8AB75CF0-59E9-45C4-B5F4-D7CB39CCE4C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1C3B317E-B68A-418C-9ABE-06C6166A77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21D5E79F-54F4-4E8D-8AC3-414FC60613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977561A3-DB0D-45C2-827E-E311E5E1F22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A498EC50-DB9E-4503-8D0B-C3B46B1752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0C89F46B-7810-4F37-8630-72EB4A81B8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5338BD86-3835-4EF4-83E8-891E11CF92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30C6EAA4-5071-447F-A9F3-B091CAFB56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46E7FED7-D10A-44FC-87CB-0DB95B2F59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FD0CDEB3-322A-4244-B171-8790DA048CD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B0B175FA-DE11-44F0-A2AC-87CE93FF689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5585D508-6CDB-47D5-B149-FE43516DFBB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123D97D1-D3E8-460A-90A4-3E1B8BF417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4E1F229-9B8E-40B9-8B99-D08D71F6BA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7C99C89C-D8E1-441D-8983-63DA38B66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294F269-C495-4F92-8647-9E4EAC3599F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48C9666B-BA5F-457C-BECD-7F1B57A339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354362AD-20A3-4EE5-84E7-0D9B23948C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16641FFF-F5D2-4B9E-9827-A7A1D35746B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E9A5F287-D0C5-473D-9627-4C10B4D5C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4B8C7876-B1B6-402B-AEB3-0401ED60CD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F6DFC7B4-D1A5-48FE-933D-99967EAC36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86BC7E04-0713-4EAE-8A18-74F66BA9293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4F97A627-54E0-44D2-BF18-278B544C4A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5E806526-C6E9-40CB-9497-CF08969A3A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B34A331-2E5E-492C-B1EC-54BA611AF1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29C4874B-12F3-4EED-A5E6-901FF807536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F272D790-4849-4854-83EB-DFF52422DE5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A30F8C57-638D-41FB-BE9D-AE6B6707D45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B2298E2D-FDB8-4A0A-AEC8-3DD7078C43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552FD8D-427D-40B3-9B8B-02F8C6312D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611ADF62-B3AB-4ED7-AE4C-0439DF520E7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750841F7-0EA1-421D-BFE3-B39D82C99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64DED671-903E-41C2-98F0-B5AE9E592A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AF40C945-86C7-4A94-AB37-F3D94F291F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C3812C99-F7A4-441D-82D4-DD3B2D7F45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531C1003-CB7D-4629-99EE-9DB5A8C7E2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A53A9974-95B6-4DF7-85F1-C269EE61C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A09015BA-E61E-4C4A-A827-2E087965CEA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54BB8765-4AE9-440D-8A9E-3E49CDDC7A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105CD18E-4EDF-4E4E-AC3D-6B1CC47EC5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8773D79C-A778-4EFD-BB22-763DDD7AFE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BAC3D311-1AA3-4387-84B0-92C099F85B8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877C2E0A-BBF6-4DA8-B4DE-09AD4AB9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F51CC19F-45DF-4A9F-82C1-82B748D45B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9EDC09EE-6CE9-452B-A7FB-41E2ADFD0DA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656ADED1-C07C-4BA4-8565-98CBBC1D36D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1E71EC6E-768A-48F7-B6C0-3B991EBACDC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46FDD143-ED60-4D25-B30F-44E7F1EA89F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142269E5-3B5F-4D7E-9D18-4F4A1CB97BF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C268481E-68AE-441E-9B29-C7A0AE6A6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3687985F-F35A-48F5-80B1-C3116F5A1B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015B248C-7366-467D-8917-8D6FF11780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396209F-EC77-4C65-B6E5-8793DC35F2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0427AD80-4486-42FF-B337-CB28193FB5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A272BEFF-839D-40ED-894B-C403873881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B755B703-966E-407A-8C57-8E2BAF36EF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281C7024-BFC0-4CFC-B130-6B69F978B7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6522049A-0B0A-45A1-A46B-A153457166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4FF40998-57A6-4A0A-922D-63FA2F3A13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A62CCD40-05D5-49F8-BB4B-9E2CEB2674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82B365DC-A72F-4178-9415-4316A2F5A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CFFE4667-0D78-42B6-B218-FEE583DF7C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40C8CB78-D489-4366-9CBA-3E5258A9AE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BA2B6FF7-9393-49A1-ADC3-D5292A01F0B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9279F11C-2BCB-4756-9308-631B75BB0B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0FC8E65-7F59-4AB9-9064-21FEE29729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E3D6370C-27A1-43F0-86E8-55B7900A9C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FBA2BC8A-53A4-40F5-AF9B-6C17C50749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90E226A1-AFDD-4FE8-AD2A-C8E147A736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A1E06D05-DE16-4F5E-8FB5-B0197229C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374E5457-7F48-40AA-A789-8EEEA3566F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E13D5E4F-354D-4C7C-9543-50E332F0DA1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1E6E53B0-3120-4E3C-9FBA-A55E63538D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FED20333-C26D-44F7-9728-9B36A69966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4635BDC6-AA4C-4337-B651-BE0979221A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9D2853DA-4D1A-4A3F-9622-B400CB5D14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A732A9AD-2286-4D1A-91C0-F10CA70C197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2BC3F832-441A-4B06-86C8-E9640580D1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F9D56A16-E257-46FE-B00E-0F881362D6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80493965-B7F0-4DB6-902F-81A1B43D09D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9AF22AEF-353B-418D-BE53-7E39D63AB0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CDEC5ACB-90AF-4728-93BB-B915CAB210E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755A30C-8554-4E75-A969-1BF48E579CA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89F1A927-53A2-4DA1-A366-344A1BFCAE1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8A2DA61E-6B75-4E05-8CFE-E12D8384E93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C2C4C56A-05D8-4F13-8E6D-ACF0BD333C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D5A1EC86-EC95-4EF7-A580-E5F55BF4DD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A86E8F56-C2E4-4B9D-B4CD-F1D3836672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0ADE8356-5F80-4273-9B62-1C77F5E8710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65B9D39F-5F6C-4D00-B683-7F8A723B0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8AE21B47-F009-48E7-BE5D-DA5234657EA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85C9EBA2-1040-495B-AF3A-000C20E7190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A780F491-DF06-48DB-ABE5-07458F3F26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93B2AEA1-CFE4-4114-B085-A92615D5B1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A9477F5C-EB56-48F9-A09A-338234D9EAB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316B0B82-33D6-4869-8AD1-6F7A05AAD75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FD4FC3A-CD11-4276-8EEF-EF1B7861A2F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78F31679-F11A-4ACE-BB5C-8F533AC4CB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98C77560-7DC4-492A-B4F2-E388BA6AC8E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8B21D181-4C27-41B6-A4A2-A0CB9AE1EF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E2C1E501-3FFB-4012-9342-689C45294A6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B1AEDD81-7083-4C2E-88DB-1CBEA69AEF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290B2F0F-8924-42A3-8112-8E5B831A296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B942072C-A517-4BB2-82D1-972ECF8C3E4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65175E19-0833-436B-B15E-122466B73A8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B1460836-5E9D-454E-AAF0-95C9FBC5191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C544096D-3E6E-45E1-916F-832C4A2EC14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E3FAD71F-13DD-47AD-AE2E-F5B26F0CD1A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198A9A9-67C3-4FFA-A0F0-6B8C05A8EE8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BC584ED5-35D4-4804-BE06-62A6C5D0F25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9A4E714-9D5D-4D8F-9221-99E34DBCA4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094C340-240B-40EC-81E9-4BAA829F186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C9423216-7291-4A37-A0A2-EA7C18D1EBF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B5250C4-BBCC-4734-8CAC-C7353C03141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7A922B34-F97C-483E-866E-9BF85D43FC0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473782F5-EC9F-4980-8A40-555770F36C8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677FB694-DBB1-4154-BE53-EB3EA1C4DF9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5C9861E-F02E-4A91-8747-71411D59AE4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7379F357-32C1-486C-9864-2E4E0CF556D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10DCDF5F-7B7B-438B-B8AC-A3D383EED26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C47534D3-CF74-4535-B3D9-8BEA063E21F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8E05B8-683C-4DBA-BF16-AADFDD478C7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A710EF62-7479-4859-9E59-A5261EAF163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A4ECD4B6-1B67-43BD-8A72-8AB7CC3B8BD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BE52274A-11F2-4AA2-A003-4320EBCCC40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D1A81E8D-8B12-4D22-99CD-F4017D3BEA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DB9F0939-67A2-4471-BDE0-DB7D2BE213B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4CDD63FC-E0DC-4855-A648-D0605112901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19979832-23CB-4770-A1A7-49631907399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4F1D6BAC-C75D-4211-A81E-CF90A183AA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2EE0417F-C4F9-42DB-9DC3-07C9DEF1A64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7BCB1B00-9336-4B8D-BD6F-5D35DBF06D6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59481B20-DA28-4D65-A63E-B1A421A3A85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4DA00228-F04A-4C64-A6CB-80598C6BC2F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6D1828DA-D973-4F2C-9AE2-2B98630203B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AABEFD-E5A8-4CBA-8726-00634DF53981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A5EA90E-E38B-4F07-B703-F1E3E8018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7A4C19F1-0EEC-487A-8045-90C4872313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AE8D445E-45F8-4AD7-B540-43C84A23B5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4343A91E-40B0-4556-AFC3-DC29BDFE5AD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70B2CDFC-CE24-4A85-905F-5D94FD1BDC2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E257D07-E0FF-4C51-A380-3F21D46A78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00C60A6B-AE3C-40A2-BF1F-EE82C70CB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FB6932E3-4F58-423D-9BFA-228CD7FF405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1A5DD14F-945B-4539-B6BC-7EE0C787652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1B1BCEF5-BE66-4692-A4B1-1C4FE2B9942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AC34E059-F5AE-4E94-9025-A653EDD203E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3A9B5FF4-9A28-4961-AFC5-B4525AB374D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BD22B07A-3D35-46E5-8552-FBE6D1075AE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6853C56A-F078-4358-A8E8-770CE8848B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A818BEE3-F939-4C91-B30A-65F91A92028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A3FD204A-754B-441E-AFF4-086C0D5B049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F67862E6-39D0-4B40-B6F4-BB0E1C42E9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3252A04F-D284-4063-B21A-A8D395F214D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26DB22E3-473D-4451-BCEE-6DE0C40C542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84E06FD-B582-49C2-BE41-F1B716A9DD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2CAAD4C2-BFDE-4258-B8B5-C35FB212515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7CD7A243-55BB-4025-8275-6695A833A24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C41B33B2-C1E0-463A-92D6-EC1D9573ED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5E9D624F-FD4F-4A97-BE8B-678232E0276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D0105872-6259-4840-84A6-8D6FE02AD80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00934D2B-C299-4D47-ACCA-59FE60A4C38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DCD69149-7026-4FA4-8240-729E9B167C4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0034ADEC-D709-477E-8DA4-0B6937A457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B29CB73B-2B60-4295-8D9B-00AD60B4F5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F36940A6-3024-4355-83FA-3737BC81B1C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D155EECC-E0D9-4B22-B95E-655B0508F5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2F36AFEC-6219-4457-9AC7-CD825364EF0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90277C33-34DA-47AF-B89E-4367D7F90FA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74DDCA88-2134-4038-90F5-FA4248A1ED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C215A2A3-B1B1-4651-A869-219C612D30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B63A8345-0652-46C6-9C72-C4CAD5F10AA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2F91ADA9-169F-4246-909E-12E007DE4DB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02F437E6-DF24-4972-9658-93CA0809E0A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C31762B3-A6D6-4436-A5AB-FBE5393F20F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F5B7A09B-1DD1-414E-A22F-D5830B32B04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18B384F7-ACC1-4C61-B70F-9F05E9EBFE3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FAEA6A80-E168-47EB-B24C-56BE998FF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1DB38D71-43D5-48A7-B06C-4E243352916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A279E1F-89DD-495C-A2E6-308CEB031DA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D576366C-452D-41CB-9281-7856DB2618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B514B89E-F9FF-42D0-A4F2-3B1B5E81B9C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27DA4C7D-681A-4F02-A3AC-69573033B44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8FA77EC9-7CEB-42E2-89E6-383D155DE61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A403ADD4-9973-4996-AA69-9B313597710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9E1F6FE7-4C1E-4720-BCB9-C24F0AF446B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2A9B3FEA-2CA0-4DE0-8116-5E26C979AF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A431B6A3-A154-48B3-9874-D2C7D81F454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128BB4FE-30AB-489E-861D-F7FA5DA220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47455EAF-865F-4C56-BBE2-744E0592E1B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</xdr:colOff>
      <xdr:row>0</xdr:row>
      <xdr:rowOff>1</xdr:rowOff>
    </xdr:from>
    <xdr:to>
      <xdr:col>1</xdr:col>
      <xdr:colOff>1600200</xdr:colOff>
      <xdr:row>0</xdr:row>
      <xdr:rowOff>1204582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BC9CFF1D-1C97-445E-BA2D-B8D120E7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1"/>
          <a:ext cx="3067048" cy="1204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47625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2926"/>
        <a:stretch>
          <a:fillRect/>
        </a:stretch>
      </xdr:blipFill>
      <xdr:spPr bwMode="auto">
        <a:xfrm>
          <a:off x="0" y="0"/>
          <a:ext cx="2724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114301</xdr:colOff>
      <xdr:row>8</xdr:row>
      <xdr:rowOff>180975</xdr:rowOff>
    </xdr:from>
    <xdr:to>
      <xdr:col>9</xdr:col>
      <xdr:colOff>1175682</xdr:colOff>
      <xdr:row>34</xdr:row>
      <xdr:rowOff>133351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C2A6F-41CE-8CF3-284B-2BDDB5041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1" y="2047875"/>
          <a:ext cx="7671731" cy="51530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cc.tslhph@tslines.com.vn" TargetMode="External"/><Relationship Id="rId13" Type="http://schemas.openxmlformats.org/officeDocument/2006/relationships/hyperlink" Target="mailto:yen.jane@tslines.com.vn" TargetMode="External"/><Relationship Id="rId18" Type="http://schemas.openxmlformats.org/officeDocument/2006/relationships/hyperlink" Target="mailto:tuong.ethan@tslines.com.vn" TargetMode="External"/><Relationship Id="rId3" Type="http://schemas.openxmlformats.org/officeDocument/2006/relationships/hyperlink" Target="mailto:yen.alice@tslines.com.vn" TargetMode="External"/><Relationship Id="rId21" Type="http://schemas.openxmlformats.org/officeDocument/2006/relationships/hyperlink" Target="mailto:ally@tslines.com.vn" TargetMode="External"/><Relationship Id="rId7" Type="http://schemas.openxmlformats.org/officeDocument/2006/relationships/hyperlink" Target="mailto:ops.tslhph@tslines.com.vn" TargetMode="External"/><Relationship Id="rId12" Type="http://schemas.openxmlformats.org/officeDocument/2006/relationships/hyperlink" Target="mailto:tslhph-exdoc@tslines.com.vn" TargetMode="External"/><Relationship Id="rId17" Type="http://schemas.openxmlformats.org/officeDocument/2006/relationships/hyperlink" Target="mailto:quynh.kylie@tslines.com.vn" TargetMode="External"/><Relationship Id="rId2" Type="http://schemas.openxmlformats.org/officeDocument/2006/relationships/hyperlink" Target="mailto:chung.jacky@tslines.com.vn" TargetMode="External"/><Relationship Id="rId16" Type="http://schemas.openxmlformats.org/officeDocument/2006/relationships/hyperlink" Target="mailto:cus.tslhph@tslines.com.vn" TargetMode="External"/><Relationship Id="rId20" Type="http://schemas.openxmlformats.org/officeDocument/2006/relationships/hyperlink" Target="mailto:thomas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tslhph-imdoc@tslines.com.vn" TargetMode="External"/><Relationship Id="rId11" Type="http://schemas.openxmlformats.org/officeDocument/2006/relationships/hyperlink" Target="mailto:linh.selina@tslines.com.vn" TargetMode="External"/><Relationship Id="rId5" Type="http://schemas.openxmlformats.org/officeDocument/2006/relationships/hyperlink" Target="mailto:cus.tslhph@tslines.com.vn" TargetMode="External"/><Relationship Id="rId15" Type="http://schemas.openxmlformats.org/officeDocument/2006/relationships/hyperlink" Target="mailto:cus.tslhph@tslines.com.vn" TargetMode="External"/><Relationship Id="rId23" Type="http://schemas.openxmlformats.org/officeDocument/2006/relationships/drawing" Target="../drawings/drawing2.xml"/><Relationship Id="rId10" Type="http://schemas.openxmlformats.org/officeDocument/2006/relationships/hyperlink" Target="mailto:thao.rosa@tslines.com.vn" TargetMode="External"/><Relationship Id="rId19" Type="http://schemas.openxmlformats.org/officeDocument/2006/relationships/hyperlink" Target="mailto:celine@tslines.com.vn" TargetMode="External"/><Relationship Id="rId4" Type="http://schemas.openxmlformats.org/officeDocument/2006/relationships/hyperlink" Target="mailto:phuc.happy@tslines.com.vn" TargetMode="External"/><Relationship Id="rId9" Type="http://schemas.openxmlformats.org/officeDocument/2006/relationships/hyperlink" Target="mailto:linh.sand@tslines.com.vn" TargetMode="External"/><Relationship Id="rId14" Type="http://schemas.openxmlformats.org/officeDocument/2006/relationships/hyperlink" Target="mailto:cus.tslhph@tslines.com.vn" TargetMode="External"/><Relationship Id="rId22" Type="http://schemas.openxmlformats.org/officeDocument/2006/relationships/hyperlink" Target="mailto:elin@tslines.com.v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tabSelected="1"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45946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08" t="s">
        <v>7</v>
      </c>
      <c r="F13" s="308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12" t="s">
        <v>8</v>
      </c>
      <c r="F14" s="312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3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14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09" t="s">
        <v>12</v>
      </c>
      <c r="E19" s="310"/>
      <c r="F19" s="310"/>
      <c r="G19" s="310"/>
      <c r="H19" s="310"/>
      <c r="I19" s="310"/>
      <c r="J19" s="310"/>
      <c r="K19" s="310"/>
      <c r="L19" s="311"/>
      <c r="M19" s="26"/>
      <c r="N19" s="16"/>
      <c r="O19" s="16"/>
    </row>
    <row r="20" spans="1:15" ht="20.100000000000001" customHeight="1">
      <c r="A20" s="33"/>
      <c r="B20" s="34"/>
      <c r="C20" s="27"/>
      <c r="D20" s="309"/>
      <c r="E20" s="310"/>
      <c r="F20" s="310"/>
      <c r="G20" s="310"/>
      <c r="H20" s="310"/>
      <c r="I20" s="310"/>
      <c r="J20" s="310"/>
      <c r="K20" s="310"/>
      <c r="L20" s="311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15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16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18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19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299" t="s">
        <v>20</v>
      </c>
      <c r="C26" s="27"/>
      <c r="D26" s="30" t="s">
        <v>21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22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34" t="s">
        <v>26</v>
      </c>
      <c r="C30" s="27"/>
      <c r="D30" s="30" t="s">
        <v>27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28</v>
      </c>
      <c r="C31" s="27"/>
      <c r="D31" s="45" t="s">
        <v>29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30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34" t="s">
        <v>31</v>
      </c>
      <c r="C33" s="27"/>
      <c r="D33" s="30" t="s">
        <v>32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254"/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33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34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35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36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37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38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39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phoneticPr fontId="85" type="noConversion"/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  <hyperlink ref="B33" location="'SINGAPORE SERVICE'!A1" display="HAI PHONG - SINGAPORE SERVICE" xr:uid="{7AD285C2-007D-418C-B3B7-C4BCDE4465C7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</row>
    <row r="2" spans="1:206" s="14" customFormat="1" ht="15" customHeight="1" thickTop="1">
      <c r="A2" s="55" t="s">
        <v>41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71" t="s">
        <v>623</v>
      </c>
      <c r="B3" s="371"/>
      <c r="C3" s="371"/>
      <c r="D3" s="371"/>
      <c r="E3" s="371"/>
      <c r="F3" s="371"/>
      <c r="G3" s="371"/>
      <c r="H3" s="371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624</v>
      </c>
      <c r="B10" s="201" t="s">
        <v>625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280</v>
      </c>
      <c r="F11" s="388"/>
      <c r="G11" s="389"/>
      <c r="H11" s="187" t="s">
        <v>280</v>
      </c>
      <c r="I11" s="412" t="s">
        <v>626</v>
      </c>
      <c r="J11" s="412"/>
      <c r="K11" s="153" t="s">
        <v>627</v>
      </c>
      <c r="L11" s="206"/>
    </row>
    <row r="12" spans="1:206" ht="1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386" t="s">
        <v>394</v>
      </c>
      <c r="G12" s="387"/>
      <c r="H12" s="214" t="s">
        <v>395</v>
      </c>
      <c r="I12" s="232" t="s">
        <v>628</v>
      </c>
      <c r="J12" s="232" t="s">
        <v>629</v>
      </c>
      <c r="K12" s="247" t="s">
        <v>630</v>
      </c>
      <c r="L12" s="206"/>
    </row>
    <row r="13" spans="1:206" ht="15" customHeight="1">
      <c r="A13" s="384"/>
      <c r="B13" s="368"/>
      <c r="C13" s="369"/>
      <c r="D13" s="140" t="s">
        <v>289</v>
      </c>
      <c r="E13" s="155" t="s">
        <v>290</v>
      </c>
      <c r="F13" s="386"/>
      <c r="G13" s="387"/>
      <c r="H13" s="189" t="s">
        <v>290</v>
      </c>
      <c r="I13" s="232" t="s">
        <v>631</v>
      </c>
      <c r="J13" s="232" t="s">
        <v>632</v>
      </c>
      <c r="K13" s="247" t="s">
        <v>633</v>
      </c>
      <c r="L13" s="206"/>
    </row>
    <row r="14" spans="1:206" s="127" customFormat="1" ht="15" customHeight="1">
      <c r="A14" s="360" t="s">
        <v>49</v>
      </c>
      <c r="B14" s="273" t="s">
        <v>296</v>
      </c>
      <c r="C14" s="186" t="s">
        <v>634</v>
      </c>
      <c r="D14" s="142">
        <v>45810</v>
      </c>
      <c r="E14" s="143">
        <f t="shared" ref="E14:E22" si="0">D14+2</f>
        <v>45812</v>
      </c>
      <c r="F14" s="142" t="s">
        <v>635</v>
      </c>
      <c r="G14" s="143" t="s">
        <v>636</v>
      </c>
      <c r="H14" s="144" t="s">
        <v>403</v>
      </c>
      <c r="I14" s="144"/>
      <c r="J14" s="144"/>
      <c r="K14" s="143"/>
      <c r="L14" s="206"/>
    </row>
    <row r="15" spans="1:206" s="127" customFormat="1" ht="15" customHeight="1">
      <c r="A15" s="361"/>
      <c r="B15" s="273" t="s">
        <v>637</v>
      </c>
      <c r="C15" s="186" t="s">
        <v>638</v>
      </c>
      <c r="D15" s="142">
        <f t="shared" ref="D15:D21" si="1">D14+7</f>
        <v>45817</v>
      </c>
      <c r="E15" s="143">
        <f t="shared" si="0"/>
        <v>45819</v>
      </c>
      <c r="F15" s="142" t="s">
        <v>639</v>
      </c>
      <c r="G15" s="143" t="s">
        <v>640</v>
      </c>
      <c r="H15" s="144">
        <v>45823</v>
      </c>
      <c r="I15" s="144">
        <f t="shared" ref="I15:I19" si="2">H15+4</f>
        <v>45827</v>
      </c>
      <c r="J15" s="144">
        <f t="shared" ref="J15:J19" si="3">H15+5</f>
        <v>45828</v>
      </c>
      <c r="K15" s="143">
        <f t="shared" ref="K15:K19" si="4">H15+7</f>
        <v>45830</v>
      </c>
      <c r="L15" s="206"/>
    </row>
    <row r="16" spans="1:206" s="127" customFormat="1" ht="15" customHeight="1">
      <c r="A16" s="361"/>
      <c r="B16" s="273" t="s">
        <v>294</v>
      </c>
      <c r="C16" s="186" t="s">
        <v>641</v>
      </c>
      <c r="D16" s="142">
        <f t="shared" si="1"/>
        <v>45824</v>
      </c>
      <c r="E16" s="143">
        <f t="shared" si="0"/>
        <v>45826</v>
      </c>
      <c r="F16" s="142" t="s">
        <v>642</v>
      </c>
      <c r="G16" s="143" t="s">
        <v>640</v>
      </c>
      <c r="H16" s="144">
        <f t="shared" ref="H16:H21" si="5">H15+7</f>
        <v>45830</v>
      </c>
      <c r="I16" s="144">
        <f t="shared" si="2"/>
        <v>45834</v>
      </c>
      <c r="J16" s="144">
        <f t="shared" si="3"/>
        <v>45835</v>
      </c>
      <c r="K16" s="143">
        <f t="shared" si="4"/>
        <v>45837</v>
      </c>
      <c r="L16" s="206"/>
    </row>
    <row r="17" spans="1:19" s="127" customFormat="1" ht="15" customHeight="1">
      <c r="A17" s="361"/>
      <c r="B17" s="273" t="s">
        <v>296</v>
      </c>
      <c r="C17" s="186" t="s">
        <v>643</v>
      </c>
      <c r="D17" s="142">
        <f t="shared" si="1"/>
        <v>45831</v>
      </c>
      <c r="E17" s="143">
        <f t="shared" si="0"/>
        <v>45833</v>
      </c>
      <c r="F17" s="142" t="s">
        <v>644</v>
      </c>
      <c r="G17" s="143" t="s">
        <v>622</v>
      </c>
      <c r="H17" s="144">
        <f t="shared" si="5"/>
        <v>45837</v>
      </c>
      <c r="I17" s="144">
        <f t="shared" si="2"/>
        <v>45841</v>
      </c>
      <c r="J17" s="144">
        <f t="shared" si="3"/>
        <v>45842</v>
      </c>
      <c r="K17" s="143">
        <f t="shared" si="4"/>
        <v>45844</v>
      </c>
      <c r="L17" s="206"/>
    </row>
    <row r="18" spans="1:19" s="127" customFormat="1" ht="15" customHeight="1">
      <c r="A18" s="361"/>
      <c r="B18" s="273" t="s">
        <v>637</v>
      </c>
      <c r="C18" s="186" t="s">
        <v>645</v>
      </c>
      <c r="D18" s="142">
        <f t="shared" si="1"/>
        <v>45838</v>
      </c>
      <c r="E18" s="143">
        <f t="shared" si="0"/>
        <v>45840</v>
      </c>
      <c r="F18" s="142" t="s">
        <v>635</v>
      </c>
      <c r="G18" s="143" t="s">
        <v>640</v>
      </c>
      <c r="H18" s="144">
        <f t="shared" si="5"/>
        <v>45844</v>
      </c>
      <c r="I18" s="144">
        <f t="shared" si="2"/>
        <v>45848</v>
      </c>
      <c r="J18" s="144">
        <f t="shared" si="3"/>
        <v>45849</v>
      </c>
      <c r="K18" s="143">
        <f t="shared" si="4"/>
        <v>45851</v>
      </c>
      <c r="L18" s="288"/>
    </row>
    <row r="19" spans="1:19" s="127" customFormat="1" ht="15" customHeight="1">
      <c r="A19" s="361"/>
      <c r="B19" s="273" t="s">
        <v>294</v>
      </c>
      <c r="C19" s="186" t="s">
        <v>646</v>
      </c>
      <c r="D19" s="142">
        <f t="shared" si="1"/>
        <v>45845</v>
      </c>
      <c r="E19" s="143">
        <f t="shared" si="0"/>
        <v>45847</v>
      </c>
      <c r="F19" s="142" t="s">
        <v>639</v>
      </c>
      <c r="G19" s="143" t="s">
        <v>647</v>
      </c>
      <c r="H19" s="144">
        <f t="shared" si="5"/>
        <v>45851</v>
      </c>
      <c r="I19" s="144">
        <f t="shared" si="2"/>
        <v>45855</v>
      </c>
      <c r="J19" s="144">
        <f t="shared" si="3"/>
        <v>45856</v>
      </c>
      <c r="K19" s="143">
        <f t="shared" si="4"/>
        <v>45858</v>
      </c>
      <c r="L19" s="288"/>
    </row>
    <row r="20" spans="1:19" s="127" customFormat="1" ht="15" customHeight="1">
      <c r="A20" s="361"/>
      <c r="B20" s="273" t="s">
        <v>296</v>
      </c>
      <c r="C20" s="186" t="s">
        <v>455</v>
      </c>
      <c r="D20" s="142">
        <f t="shared" si="1"/>
        <v>45852</v>
      </c>
      <c r="E20" s="143">
        <f t="shared" si="0"/>
        <v>45854</v>
      </c>
      <c r="F20" s="142" t="s">
        <v>642</v>
      </c>
      <c r="G20" s="143" t="s">
        <v>647</v>
      </c>
      <c r="H20" s="144">
        <f t="shared" si="5"/>
        <v>45858</v>
      </c>
      <c r="I20" s="144">
        <f t="shared" ref="I20" si="6">H20+4</f>
        <v>45862</v>
      </c>
      <c r="J20" s="144">
        <f t="shared" ref="J20" si="7">H20+5</f>
        <v>45863</v>
      </c>
      <c r="K20" s="143">
        <f t="shared" ref="K20" si="8">H20+7</f>
        <v>45865</v>
      </c>
      <c r="L20" s="288"/>
    </row>
    <row r="21" spans="1:19" s="127" customFormat="1" ht="15" customHeight="1">
      <c r="A21" s="361"/>
      <c r="B21" s="273" t="s">
        <v>637</v>
      </c>
      <c r="C21" s="186" t="s">
        <v>648</v>
      </c>
      <c r="D21" s="142">
        <f t="shared" si="1"/>
        <v>45859</v>
      </c>
      <c r="E21" s="143">
        <f t="shared" si="0"/>
        <v>45861</v>
      </c>
      <c r="F21" s="142" t="s">
        <v>644</v>
      </c>
      <c r="G21" s="143" t="s">
        <v>618</v>
      </c>
      <c r="H21" s="144">
        <f t="shared" si="5"/>
        <v>45865</v>
      </c>
      <c r="I21" s="144">
        <f t="shared" ref="I21" si="9">H21+4</f>
        <v>45869</v>
      </c>
      <c r="J21" s="144">
        <f t="shared" ref="J21" si="10">H21+5</f>
        <v>45870</v>
      </c>
      <c r="K21" s="143">
        <f t="shared" ref="K21" si="11">H21+7</f>
        <v>45872</v>
      </c>
      <c r="L21" s="206"/>
    </row>
    <row r="22" spans="1:19" s="14" customFormat="1" ht="15" customHeight="1" thickBot="1">
      <c r="A22" s="362"/>
      <c r="B22" s="272" t="s">
        <v>294</v>
      </c>
      <c r="C22" s="148" t="s">
        <v>649</v>
      </c>
      <c r="D22" s="147">
        <f>D21+7</f>
        <v>45866</v>
      </c>
      <c r="E22" s="148">
        <f t="shared" si="0"/>
        <v>45868</v>
      </c>
      <c r="F22" s="147" t="s">
        <v>635</v>
      </c>
      <c r="G22" s="148" t="s">
        <v>647</v>
      </c>
      <c r="H22" s="149">
        <f t="shared" ref="H22" si="12">H21+7</f>
        <v>45872</v>
      </c>
      <c r="I22" s="149">
        <f t="shared" ref="I22" si="13">H22+4</f>
        <v>45876</v>
      </c>
      <c r="J22" s="149">
        <f t="shared" ref="J22" si="14">H22+5</f>
        <v>45877</v>
      </c>
      <c r="K22" s="148">
        <f t="shared" ref="K22" si="15">H22+7</f>
        <v>45879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53" t="s">
        <v>280</v>
      </c>
      <c r="F24" s="388"/>
      <c r="G24" s="389"/>
      <c r="H24" s="187" t="s">
        <v>280</v>
      </c>
      <c r="I24" s="412" t="s">
        <v>626</v>
      </c>
      <c r="J24" s="412"/>
      <c r="K24" s="153" t="s">
        <v>627</v>
      </c>
    </row>
    <row r="25" spans="1:19" ht="15" customHeight="1">
      <c r="A25" s="364" t="s">
        <v>284</v>
      </c>
      <c r="B25" s="366"/>
      <c r="C25" s="367"/>
      <c r="D25" s="136" t="s">
        <v>285</v>
      </c>
      <c r="E25" s="139" t="s">
        <v>315</v>
      </c>
      <c r="F25" s="386" t="s">
        <v>394</v>
      </c>
      <c r="G25" s="387"/>
      <c r="H25" s="214" t="s">
        <v>395</v>
      </c>
      <c r="I25" s="232" t="s">
        <v>628</v>
      </c>
      <c r="J25" s="232" t="s">
        <v>629</v>
      </c>
      <c r="K25" s="247" t="s">
        <v>630</v>
      </c>
    </row>
    <row r="26" spans="1:19" ht="15" customHeight="1">
      <c r="A26" s="365"/>
      <c r="B26" s="368"/>
      <c r="C26" s="369"/>
      <c r="D26" s="140" t="s">
        <v>289</v>
      </c>
      <c r="E26" s="155" t="s">
        <v>290</v>
      </c>
      <c r="F26" s="386"/>
      <c r="G26" s="387"/>
      <c r="H26" s="189" t="s">
        <v>290</v>
      </c>
      <c r="I26" s="232" t="s">
        <v>631</v>
      </c>
      <c r="J26" s="232" t="s">
        <v>632</v>
      </c>
      <c r="K26" s="247" t="s">
        <v>633</v>
      </c>
    </row>
    <row r="27" spans="1:19" s="14" customFormat="1" ht="15" customHeight="1">
      <c r="A27" s="361" t="s">
        <v>55</v>
      </c>
      <c r="B27" s="273" t="s">
        <v>324</v>
      </c>
      <c r="C27" s="186" t="s">
        <v>459</v>
      </c>
      <c r="D27" s="142">
        <v>45812</v>
      </c>
      <c r="E27" s="143">
        <f t="shared" ref="E27:E35" si="16">D27+3</f>
        <v>45815</v>
      </c>
      <c r="F27" s="142" t="s">
        <v>639</v>
      </c>
      <c r="G27" s="143" t="s">
        <v>640</v>
      </c>
      <c r="H27" s="144">
        <v>45823</v>
      </c>
      <c r="I27" s="144">
        <f t="shared" ref="I27:I30" si="17">H27+4</f>
        <v>45827</v>
      </c>
      <c r="J27" s="144">
        <f t="shared" ref="J27:J30" si="18">H27+5</f>
        <v>45828</v>
      </c>
      <c r="K27" s="143">
        <f t="shared" ref="K27:K30" si="19">H27+7</f>
        <v>45830</v>
      </c>
    </row>
    <row r="28" spans="1:19" ht="15" customHeight="1">
      <c r="A28" s="361"/>
      <c r="B28" s="273" t="s">
        <v>650</v>
      </c>
      <c r="C28" s="186" t="s">
        <v>459</v>
      </c>
      <c r="D28" s="142">
        <f t="shared" ref="D28:D34" si="20">D27+7</f>
        <v>45819</v>
      </c>
      <c r="E28" s="143">
        <f t="shared" si="16"/>
        <v>45822</v>
      </c>
      <c r="F28" s="142" t="s">
        <v>642</v>
      </c>
      <c r="G28" s="143" t="s">
        <v>640</v>
      </c>
      <c r="H28" s="144">
        <f t="shared" ref="H28:H34" si="21">H27+7</f>
        <v>45830</v>
      </c>
      <c r="I28" s="144">
        <f t="shared" si="17"/>
        <v>45834</v>
      </c>
      <c r="J28" s="144">
        <f t="shared" si="18"/>
        <v>45835</v>
      </c>
      <c r="K28" s="143">
        <f t="shared" si="19"/>
        <v>45837</v>
      </c>
    </row>
    <row r="29" spans="1:19" ht="15" customHeight="1">
      <c r="A29" s="361"/>
      <c r="B29" s="273" t="s">
        <v>326</v>
      </c>
      <c r="C29" s="186" t="s">
        <v>297</v>
      </c>
      <c r="D29" s="142">
        <f t="shared" si="20"/>
        <v>45826</v>
      </c>
      <c r="E29" s="143">
        <f t="shared" si="16"/>
        <v>45829</v>
      </c>
      <c r="F29" s="142" t="s">
        <v>644</v>
      </c>
      <c r="G29" s="143" t="s">
        <v>622</v>
      </c>
      <c r="H29" s="144">
        <f t="shared" si="21"/>
        <v>45837</v>
      </c>
      <c r="I29" s="144">
        <f t="shared" si="17"/>
        <v>45841</v>
      </c>
      <c r="J29" s="144">
        <f t="shared" si="18"/>
        <v>45842</v>
      </c>
      <c r="K29" s="143">
        <f t="shared" si="19"/>
        <v>45844</v>
      </c>
    </row>
    <row r="30" spans="1:19" ht="15" customHeight="1">
      <c r="A30" s="361"/>
      <c r="B30" s="273" t="s">
        <v>324</v>
      </c>
      <c r="C30" s="186" t="s">
        <v>461</v>
      </c>
      <c r="D30" s="142">
        <f t="shared" si="20"/>
        <v>45833</v>
      </c>
      <c r="E30" s="143">
        <f t="shared" si="16"/>
        <v>45836</v>
      </c>
      <c r="F30" s="142" t="s">
        <v>635</v>
      </c>
      <c r="G30" s="143" t="s">
        <v>640</v>
      </c>
      <c r="H30" s="144">
        <f t="shared" si="21"/>
        <v>45844</v>
      </c>
      <c r="I30" s="144">
        <f t="shared" si="17"/>
        <v>45848</v>
      </c>
      <c r="J30" s="144">
        <f t="shared" si="18"/>
        <v>45849</v>
      </c>
      <c r="K30" s="143">
        <f t="shared" si="19"/>
        <v>45851</v>
      </c>
    </row>
    <row r="31" spans="1:19" ht="15" customHeight="1">
      <c r="A31" s="361"/>
      <c r="B31" s="273" t="s">
        <v>650</v>
      </c>
      <c r="C31" s="186" t="s">
        <v>461</v>
      </c>
      <c r="D31" s="142">
        <f t="shared" si="20"/>
        <v>45840</v>
      </c>
      <c r="E31" s="143">
        <f t="shared" si="16"/>
        <v>45843</v>
      </c>
      <c r="F31" s="142" t="s">
        <v>639</v>
      </c>
      <c r="G31" s="143" t="s">
        <v>647</v>
      </c>
      <c r="H31" s="144">
        <f t="shared" si="21"/>
        <v>45851</v>
      </c>
      <c r="I31" s="144">
        <f t="shared" ref="I31:I33" si="22">H31+4</f>
        <v>45855</v>
      </c>
      <c r="J31" s="144">
        <f t="shared" ref="J31:J33" si="23">H31+5</f>
        <v>45856</v>
      </c>
      <c r="K31" s="143">
        <f t="shared" ref="K31:K33" si="24">H31+7</f>
        <v>45858</v>
      </c>
    </row>
    <row r="32" spans="1:19" ht="15" customHeight="1">
      <c r="A32" s="361"/>
      <c r="B32" s="273" t="s">
        <v>326</v>
      </c>
      <c r="C32" s="186" t="s">
        <v>304</v>
      </c>
      <c r="D32" s="142">
        <f t="shared" si="20"/>
        <v>45847</v>
      </c>
      <c r="E32" s="143">
        <f t="shared" si="16"/>
        <v>45850</v>
      </c>
      <c r="F32" s="142" t="s">
        <v>642</v>
      </c>
      <c r="G32" s="143" t="s">
        <v>647</v>
      </c>
      <c r="H32" s="144">
        <f t="shared" si="21"/>
        <v>45858</v>
      </c>
      <c r="I32" s="144">
        <f t="shared" si="22"/>
        <v>45862</v>
      </c>
      <c r="J32" s="144">
        <f t="shared" si="23"/>
        <v>45863</v>
      </c>
      <c r="K32" s="143">
        <f t="shared" si="24"/>
        <v>45865</v>
      </c>
    </row>
    <row r="33" spans="1:19" ht="15" customHeight="1">
      <c r="A33" s="361"/>
      <c r="B33" s="273" t="s">
        <v>324</v>
      </c>
      <c r="C33" s="186" t="s">
        <v>406</v>
      </c>
      <c r="D33" s="142">
        <f t="shared" si="20"/>
        <v>45854</v>
      </c>
      <c r="E33" s="143">
        <f t="shared" si="16"/>
        <v>45857</v>
      </c>
      <c r="F33" s="142" t="s">
        <v>644</v>
      </c>
      <c r="G33" s="143" t="s">
        <v>618</v>
      </c>
      <c r="H33" s="144">
        <f t="shared" si="21"/>
        <v>45865</v>
      </c>
      <c r="I33" s="144">
        <f t="shared" si="22"/>
        <v>45869</v>
      </c>
      <c r="J33" s="144">
        <f t="shared" si="23"/>
        <v>45870</v>
      </c>
      <c r="K33" s="143">
        <f t="shared" si="24"/>
        <v>45872</v>
      </c>
    </row>
    <row r="34" spans="1:19" ht="15" customHeight="1">
      <c r="A34" s="361"/>
      <c r="B34" s="273" t="s">
        <v>650</v>
      </c>
      <c r="C34" s="186" t="s">
        <v>406</v>
      </c>
      <c r="D34" s="142">
        <f t="shared" si="20"/>
        <v>45861</v>
      </c>
      <c r="E34" s="143">
        <f t="shared" si="16"/>
        <v>45864</v>
      </c>
      <c r="F34" s="142" t="s">
        <v>635</v>
      </c>
      <c r="G34" s="143" t="s">
        <v>647</v>
      </c>
      <c r="H34" s="144">
        <f t="shared" si="21"/>
        <v>45872</v>
      </c>
      <c r="I34" s="144">
        <f t="shared" ref="I34" si="25">H34+4</f>
        <v>45876</v>
      </c>
      <c r="J34" s="144">
        <f t="shared" ref="J34" si="26">H34+5</f>
        <v>45877</v>
      </c>
      <c r="K34" s="143">
        <f t="shared" ref="K34" si="27">H34+7</f>
        <v>45879</v>
      </c>
    </row>
    <row r="35" spans="1:19" ht="15" customHeight="1" thickBot="1">
      <c r="A35" s="362"/>
      <c r="B35" s="272" t="s">
        <v>326</v>
      </c>
      <c r="C35" s="148" t="s">
        <v>308</v>
      </c>
      <c r="D35" s="147">
        <f>D34+7</f>
        <v>45868</v>
      </c>
      <c r="E35" s="148">
        <f t="shared" si="16"/>
        <v>45871</v>
      </c>
      <c r="F35" s="147" t="s">
        <v>639</v>
      </c>
      <c r="G35" s="148" t="s">
        <v>651</v>
      </c>
      <c r="H35" s="149">
        <f t="shared" ref="H35" si="28">H34+7</f>
        <v>45879</v>
      </c>
      <c r="I35" s="149">
        <f t="shared" ref="I35" si="29">H35+4</f>
        <v>45883</v>
      </c>
      <c r="J35" s="149">
        <f t="shared" ref="J35" si="30">H35+5</f>
        <v>45884</v>
      </c>
      <c r="K35" s="148">
        <f t="shared" ref="K35" si="31">H35+7</f>
        <v>45886</v>
      </c>
    </row>
    <row r="36" spans="1:19" s="127" customFormat="1" ht="15" customHeight="1" thickBot="1"/>
    <row r="37" spans="1:19" ht="15" customHeight="1">
      <c r="A37" s="130" t="s">
        <v>276</v>
      </c>
      <c r="B37" s="131" t="s">
        <v>277</v>
      </c>
      <c r="C37" s="132" t="s">
        <v>278</v>
      </c>
      <c r="D37" s="133" t="s">
        <v>279</v>
      </c>
      <c r="E37" s="153" t="s">
        <v>334</v>
      </c>
      <c r="F37" s="388"/>
      <c r="G37" s="389"/>
      <c r="H37" s="187" t="s">
        <v>280</v>
      </c>
      <c r="I37" s="412" t="s">
        <v>626</v>
      </c>
      <c r="J37" s="412"/>
      <c r="K37" s="153" t="s">
        <v>627</v>
      </c>
      <c r="L37" s="206"/>
    </row>
    <row r="38" spans="1:19" ht="15" customHeight="1">
      <c r="A38" s="364" t="s">
        <v>284</v>
      </c>
      <c r="B38" s="366"/>
      <c r="C38" s="367"/>
      <c r="D38" s="136" t="s">
        <v>285</v>
      </c>
      <c r="E38" s="139" t="s">
        <v>315</v>
      </c>
      <c r="F38" s="386" t="s">
        <v>394</v>
      </c>
      <c r="G38" s="387"/>
      <c r="H38" s="214" t="s">
        <v>395</v>
      </c>
      <c r="I38" s="232" t="s">
        <v>628</v>
      </c>
      <c r="J38" s="232" t="s">
        <v>629</v>
      </c>
      <c r="K38" s="247" t="s">
        <v>630</v>
      </c>
      <c r="L38" s="206"/>
    </row>
    <row r="39" spans="1:19" ht="15" customHeight="1">
      <c r="A39" s="365"/>
      <c r="B39" s="368"/>
      <c r="C39" s="369"/>
      <c r="D39" s="140" t="s">
        <v>62</v>
      </c>
      <c r="E39" s="155" t="s">
        <v>340</v>
      </c>
      <c r="F39" s="386"/>
      <c r="G39" s="387"/>
      <c r="H39" s="189" t="s">
        <v>290</v>
      </c>
      <c r="I39" s="232" t="s">
        <v>631</v>
      </c>
      <c r="J39" s="232" t="s">
        <v>632</v>
      </c>
      <c r="K39" s="247" t="s">
        <v>633</v>
      </c>
      <c r="L39" s="206"/>
    </row>
    <row r="40" spans="1:19" s="127" customFormat="1" ht="15" customHeight="1">
      <c r="A40" s="360" t="s">
        <v>60</v>
      </c>
      <c r="B40" s="142" t="s">
        <v>652</v>
      </c>
      <c r="C40" s="143" t="s">
        <v>455</v>
      </c>
      <c r="D40" s="144">
        <v>45811</v>
      </c>
      <c r="E40" s="186">
        <f t="shared" ref="E40:E47" si="32">D40+3</f>
        <v>45814</v>
      </c>
      <c r="F40" s="142" t="s">
        <v>639</v>
      </c>
      <c r="G40" s="143" t="s">
        <v>640</v>
      </c>
      <c r="H40" s="144">
        <v>45823</v>
      </c>
      <c r="I40" s="144">
        <f t="shared" ref="I40:I48" si="33">H40+4</f>
        <v>45827</v>
      </c>
      <c r="J40" s="144">
        <f t="shared" ref="J40:J48" si="34">H40+5</f>
        <v>45828</v>
      </c>
      <c r="K40" s="143">
        <f t="shared" ref="K40:K48" si="35">H40+7</f>
        <v>45830</v>
      </c>
      <c r="L40" s="206"/>
    </row>
    <row r="41" spans="1:19" s="127" customFormat="1" ht="15" customHeight="1">
      <c r="A41" s="361"/>
      <c r="B41" s="142" t="s">
        <v>653</v>
      </c>
      <c r="C41" s="186" t="s">
        <v>654</v>
      </c>
      <c r="D41" s="144">
        <f t="shared" ref="D41:D48" si="36">D40+7</f>
        <v>45818</v>
      </c>
      <c r="E41" s="186">
        <f t="shared" si="32"/>
        <v>45821</v>
      </c>
      <c r="F41" s="142" t="s">
        <v>642</v>
      </c>
      <c r="G41" s="143" t="s">
        <v>640</v>
      </c>
      <c r="H41" s="144">
        <f t="shared" ref="H41:H48" si="37">H40+7</f>
        <v>45830</v>
      </c>
      <c r="I41" s="144">
        <f t="shared" si="33"/>
        <v>45834</v>
      </c>
      <c r="J41" s="144">
        <f t="shared" si="34"/>
        <v>45835</v>
      </c>
      <c r="K41" s="143">
        <f t="shared" si="35"/>
        <v>45837</v>
      </c>
      <c r="L41" s="206"/>
    </row>
    <row r="42" spans="1:19" s="14" customFormat="1" ht="15" customHeight="1">
      <c r="A42" s="361"/>
      <c r="B42" s="142" t="s">
        <v>652</v>
      </c>
      <c r="C42" s="186" t="s">
        <v>459</v>
      </c>
      <c r="D42" s="144">
        <f t="shared" si="36"/>
        <v>45825</v>
      </c>
      <c r="E42" s="186">
        <f t="shared" si="32"/>
        <v>45828</v>
      </c>
      <c r="F42" s="142" t="s">
        <v>644</v>
      </c>
      <c r="G42" s="143" t="s">
        <v>622</v>
      </c>
      <c r="H42" s="144">
        <f t="shared" si="37"/>
        <v>45837</v>
      </c>
      <c r="I42" s="144">
        <f t="shared" si="33"/>
        <v>45841</v>
      </c>
      <c r="J42" s="144">
        <f t="shared" si="34"/>
        <v>45842</v>
      </c>
      <c r="K42" s="143">
        <f t="shared" si="35"/>
        <v>45844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61"/>
      <c r="B43" s="142" t="s">
        <v>653</v>
      </c>
      <c r="C43" s="186" t="s">
        <v>655</v>
      </c>
      <c r="D43" s="144">
        <f t="shared" si="36"/>
        <v>45832</v>
      </c>
      <c r="E43" s="186">
        <f t="shared" si="32"/>
        <v>45835</v>
      </c>
      <c r="F43" s="142" t="s">
        <v>635</v>
      </c>
      <c r="G43" s="143" t="s">
        <v>640</v>
      </c>
      <c r="H43" s="144">
        <f t="shared" si="37"/>
        <v>45844</v>
      </c>
      <c r="I43" s="144">
        <f t="shared" si="33"/>
        <v>45848</v>
      </c>
      <c r="J43" s="144">
        <f t="shared" si="34"/>
        <v>45849</v>
      </c>
      <c r="K43" s="143">
        <f t="shared" si="35"/>
        <v>45851</v>
      </c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61"/>
      <c r="B44" s="142" t="s">
        <v>652</v>
      </c>
      <c r="C44" s="186" t="s">
        <v>461</v>
      </c>
      <c r="D44" s="144">
        <f t="shared" si="36"/>
        <v>45839</v>
      </c>
      <c r="E44" s="186">
        <f t="shared" si="32"/>
        <v>45842</v>
      </c>
      <c r="F44" s="142" t="s">
        <v>639</v>
      </c>
      <c r="G44" s="143" t="s">
        <v>647</v>
      </c>
      <c r="H44" s="144">
        <f t="shared" si="37"/>
        <v>45851</v>
      </c>
      <c r="I44" s="144">
        <f t="shared" si="33"/>
        <v>45855</v>
      </c>
      <c r="J44" s="144">
        <f t="shared" si="34"/>
        <v>45856</v>
      </c>
      <c r="K44" s="143">
        <f t="shared" si="35"/>
        <v>45858</v>
      </c>
      <c r="L44" s="206"/>
    </row>
    <row r="45" spans="1:19" s="127" customFormat="1" ht="15" customHeight="1">
      <c r="A45" s="361"/>
      <c r="B45" s="142" t="s">
        <v>653</v>
      </c>
      <c r="C45" s="186" t="s">
        <v>656</v>
      </c>
      <c r="D45" s="144">
        <f t="shared" si="36"/>
        <v>45846</v>
      </c>
      <c r="E45" s="186">
        <f t="shared" si="32"/>
        <v>45849</v>
      </c>
      <c r="F45" s="142" t="s">
        <v>642</v>
      </c>
      <c r="G45" s="143" t="s">
        <v>647</v>
      </c>
      <c r="H45" s="144">
        <f t="shared" si="37"/>
        <v>45858</v>
      </c>
      <c r="I45" s="144">
        <f t="shared" si="33"/>
        <v>45862</v>
      </c>
      <c r="J45" s="144">
        <f t="shared" si="34"/>
        <v>45863</v>
      </c>
      <c r="K45" s="143">
        <f t="shared" si="35"/>
        <v>45865</v>
      </c>
      <c r="L45" s="206"/>
    </row>
    <row r="46" spans="1:19" s="127" customFormat="1" ht="15" customHeight="1">
      <c r="A46" s="361"/>
      <c r="B46" s="142" t="s">
        <v>652</v>
      </c>
      <c r="C46" s="186" t="s">
        <v>406</v>
      </c>
      <c r="D46" s="144">
        <f t="shared" si="36"/>
        <v>45853</v>
      </c>
      <c r="E46" s="186">
        <f t="shared" si="32"/>
        <v>45856</v>
      </c>
      <c r="F46" s="142" t="s">
        <v>644</v>
      </c>
      <c r="G46" s="143" t="s">
        <v>618</v>
      </c>
      <c r="H46" s="144">
        <f t="shared" si="37"/>
        <v>45865</v>
      </c>
      <c r="I46" s="144">
        <f t="shared" si="33"/>
        <v>45869</v>
      </c>
      <c r="J46" s="144">
        <f t="shared" si="34"/>
        <v>45870</v>
      </c>
      <c r="K46" s="143">
        <f t="shared" si="35"/>
        <v>45872</v>
      </c>
      <c r="L46" s="206"/>
    </row>
    <row r="47" spans="1:19" s="127" customFormat="1" ht="15" customHeight="1">
      <c r="A47" s="361"/>
      <c r="B47" s="142" t="s">
        <v>653</v>
      </c>
      <c r="C47" s="186" t="s">
        <v>657</v>
      </c>
      <c r="D47" s="144">
        <f t="shared" si="36"/>
        <v>45860</v>
      </c>
      <c r="E47" s="186">
        <f t="shared" si="32"/>
        <v>45863</v>
      </c>
      <c r="F47" s="142" t="s">
        <v>635</v>
      </c>
      <c r="G47" s="143" t="s">
        <v>647</v>
      </c>
      <c r="H47" s="144">
        <f t="shared" si="37"/>
        <v>45872</v>
      </c>
      <c r="I47" s="144">
        <f t="shared" si="33"/>
        <v>45876</v>
      </c>
      <c r="J47" s="144">
        <f t="shared" si="34"/>
        <v>45877</v>
      </c>
      <c r="K47" s="143">
        <f t="shared" si="35"/>
        <v>45879</v>
      </c>
      <c r="L47" s="206"/>
    </row>
    <row r="48" spans="1:19" s="127" customFormat="1" ht="15" customHeight="1" thickBot="1">
      <c r="A48" s="362"/>
      <c r="B48" s="147" t="s">
        <v>652</v>
      </c>
      <c r="C48" s="148" t="s">
        <v>297</v>
      </c>
      <c r="D48" s="149">
        <f t="shared" si="36"/>
        <v>45867</v>
      </c>
      <c r="E48" s="148">
        <f>D48+3</f>
        <v>45870</v>
      </c>
      <c r="F48" s="147" t="s">
        <v>639</v>
      </c>
      <c r="G48" s="148" t="s">
        <v>651</v>
      </c>
      <c r="H48" s="149">
        <f t="shared" si="37"/>
        <v>45879</v>
      </c>
      <c r="I48" s="149">
        <f t="shared" si="33"/>
        <v>45883</v>
      </c>
      <c r="J48" s="149">
        <f t="shared" si="34"/>
        <v>45884</v>
      </c>
      <c r="K48" s="148">
        <f t="shared" si="35"/>
        <v>45886</v>
      </c>
      <c r="L48" s="206"/>
    </row>
    <row r="49" spans="1:19" s="167" customFormat="1" ht="15" customHeight="1"/>
    <row r="50" spans="1:19" ht="15" customHeight="1" thickBot="1">
      <c r="A50" s="243" t="s">
        <v>624</v>
      </c>
      <c r="B50" s="201" t="s">
        <v>658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276</v>
      </c>
      <c r="B51" s="131" t="s">
        <v>277</v>
      </c>
      <c r="C51" s="132" t="s">
        <v>278</v>
      </c>
      <c r="D51" s="133" t="s">
        <v>279</v>
      </c>
      <c r="E51" s="153" t="s">
        <v>281</v>
      </c>
      <c r="F51" s="388"/>
      <c r="G51" s="389"/>
      <c r="H51" s="187" t="s">
        <v>281</v>
      </c>
      <c r="I51" s="227" t="s">
        <v>626</v>
      </c>
      <c r="J51" s="228" t="s">
        <v>659</v>
      </c>
      <c r="K51" s="14"/>
      <c r="L51" s="14"/>
    </row>
    <row r="52" spans="1:19" ht="15" customHeight="1">
      <c r="A52" s="384" t="s">
        <v>284</v>
      </c>
      <c r="B52" s="366"/>
      <c r="C52" s="367"/>
      <c r="D52" s="136" t="s">
        <v>285</v>
      </c>
      <c r="E52" s="139" t="s">
        <v>286</v>
      </c>
      <c r="F52" s="386" t="s">
        <v>394</v>
      </c>
      <c r="G52" s="387"/>
      <c r="H52" s="214" t="s">
        <v>395</v>
      </c>
      <c r="I52" s="232" t="s">
        <v>660</v>
      </c>
      <c r="J52" s="247" t="s">
        <v>661</v>
      </c>
      <c r="K52" s="14"/>
      <c r="L52" s="14"/>
    </row>
    <row r="53" spans="1:19" ht="15" customHeight="1">
      <c r="A53" s="384"/>
      <c r="B53" s="368"/>
      <c r="C53" s="369"/>
      <c r="D53" s="140" t="s">
        <v>289</v>
      </c>
      <c r="E53" s="209" t="s">
        <v>291</v>
      </c>
      <c r="F53" s="386"/>
      <c r="G53" s="387"/>
      <c r="H53" s="189" t="s">
        <v>291</v>
      </c>
      <c r="I53" s="232" t="s">
        <v>631</v>
      </c>
      <c r="J53" s="247" t="s">
        <v>662</v>
      </c>
      <c r="K53" s="14"/>
      <c r="L53" s="14"/>
    </row>
    <row r="54" spans="1:19" s="127" customFormat="1" ht="15" customHeight="1">
      <c r="A54" s="360" t="s">
        <v>49</v>
      </c>
      <c r="B54" s="273" t="s">
        <v>296</v>
      </c>
      <c r="C54" s="186" t="s">
        <v>634</v>
      </c>
      <c r="D54" s="142">
        <v>45810</v>
      </c>
      <c r="E54" s="143">
        <f t="shared" ref="E54:E62" si="38">D54+2</f>
        <v>45812</v>
      </c>
      <c r="F54" s="142" t="s">
        <v>663</v>
      </c>
      <c r="G54" s="143" t="s">
        <v>664</v>
      </c>
      <c r="H54" s="144">
        <v>45818</v>
      </c>
      <c r="I54" s="144">
        <f t="shared" ref="I54" si="39">H54+4</f>
        <v>45822</v>
      </c>
      <c r="J54" s="143">
        <f t="shared" ref="J54" si="40">H54+6</f>
        <v>45824</v>
      </c>
      <c r="K54" s="14"/>
      <c r="L54" s="14"/>
    </row>
    <row r="55" spans="1:19" s="127" customFormat="1" ht="15" customHeight="1">
      <c r="A55" s="361"/>
      <c r="B55" s="273" t="s">
        <v>637</v>
      </c>
      <c r="C55" s="186" t="s">
        <v>638</v>
      </c>
      <c r="D55" s="142">
        <f t="shared" ref="D55:D61" si="41">D54+7</f>
        <v>45817</v>
      </c>
      <c r="E55" s="143">
        <f t="shared" si="38"/>
        <v>45819</v>
      </c>
      <c r="F55" s="142" t="s">
        <v>665</v>
      </c>
      <c r="G55" s="143" t="s">
        <v>666</v>
      </c>
      <c r="H55" s="144">
        <f t="shared" ref="H55:H60" si="42">H54+7</f>
        <v>45825</v>
      </c>
      <c r="I55" s="144">
        <f t="shared" ref="I55" si="43">H55+4</f>
        <v>45829</v>
      </c>
      <c r="J55" s="143">
        <f t="shared" ref="J55" si="44">H55+6</f>
        <v>45831</v>
      </c>
      <c r="K55" s="14"/>
      <c r="L55" s="14"/>
    </row>
    <row r="56" spans="1:19" s="127" customFormat="1" ht="15" customHeight="1">
      <c r="A56" s="361"/>
      <c r="B56" s="273" t="s">
        <v>294</v>
      </c>
      <c r="C56" s="186" t="s">
        <v>641</v>
      </c>
      <c r="D56" s="142">
        <f t="shared" si="41"/>
        <v>45824</v>
      </c>
      <c r="E56" s="143">
        <f t="shared" si="38"/>
        <v>45826</v>
      </c>
      <c r="F56" s="142" t="s">
        <v>667</v>
      </c>
      <c r="G56" s="143" t="s">
        <v>668</v>
      </c>
      <c r="H56" s="144">
        <f t="shared" si="42"/>
        <v>45832</v>
      </c>
      <c r="I56" s="144">
        <f t="shared" ref="I56:I57" si="45">H56+4</f>
        <v>45836</v>
      </c>
      <c r="J56" s="143">
        <f t="shared" ref="J56:J57" si="46">H56+6</f>
        <v>45838</v>
      </c>
      <c r="K56" s="14"/>
      <c r="L56" s="14"/>
    </row>
    <row r="57" spans="1:19" s="127" customFormat="1" ht="15" customHeight="1">
      <c r="A57" s="361"/>
      <c r="B57" s="273" t="s">
        <v>296</v>
      </c>
      <c r="C57" s="186" t="s">
        <v>643</v>
      </c>
      <c r="D57" s="142">
        <f t="shared" si="41"/>
        <v>45831</v>
      </c>
      <c r="E57" s="143">
        <f t="shared" si="38"/>
        <v>45833</v>
      </c>
      <c r="F57" s="142" t="s">
        <v>669</v>
      </c>
      <c r="G57" s="143" t="s">
        <v>670</v>
      </c>
      <c r="H57" s="144">
        <f t="shared" si="42"/>
        <v>45839</v>
      </c>
      <c r="I57" s="144">
        <f t="shared" si="45"/>
        <v>45843</v>
      </c>
      <c r="J57" s="143">
        <f t="shared" si="46"/>
        <v>45845</v>
      </c>
      <c r="K57" s="14"/>
      <c r="L57" s="14"/>
    </row>
    <row r="58" spans="1:19" s="127" customFormat="1" ht="15" customHeight="1">
      <c r="A58" s="361"/>
      <c r="B58" s="273" t="s">
        <v>637</v>
      </c>
      <c r="C58" s="186" t="s">
        <v>645</v>
      </c>
      <c r="D58" s="142">
        <f t="shared" si="41"/>
        <v>45838</v>
      </c>
      <c r="E58" s="143">
        <f t="shared" si="38"/>
        <v>45840</v>
      </c>
      <c r="F58" s="142" t="s">
        <v>671</v>
      </c>
      <c r="G58" s="143" t="s">
        <v>672</v>
      </c>
      <c r="H58" s="144">
        <f t="shared" si="42"/>
        <v>45846</v>
      </c>
      <c r="I58" s="144">
        <f t="shared" ref="I58:I60" si="47">H58+4</f>
        <v>45850</v>
      </c>
      <c r="J58" s="143">
        <f t="shared" ref="J58:J60" si="48">H58+6</f>
        <v>45852</v>
      </c>
      <c r="K58" s="14"/>
      <c r="L58" s="14"/>
    </row>
    <row r="59" spans="1:19" s="127" customFormat="1" ht="15" customHeight="1">
      <c r="A59" s="361"/>
      <c r="B59" s="273" t="s">
        <v>294</v>
      </c>
      <c r="C59" s="186" t="s">
        <v>646</v>
      </c>
      <c r="D59" s="142">
        <f t="shared" si="41"/>
        <v>45845</v>
      </c>
      <c r="E59" s="143">
        <f t="shared" si="38"/>
        <v>45847</v>
      </c>
      <c r="F59" s="142" t="s">
        <v>673</v>
      </c>
      <c r="G59" s="143" t="s">
        <v>674</v>
      </c>
      <c r="H59" s="144">
        <f t="shared" si="42"/>
        <v>45853</v>
      </c>
      <c r="I59" s="144">
        <f t="shared" si="47"/>
        <v>45857</v>
      </c>
      <c r="J59" s="143">
        <f t="shared" si="48"/>
        <v>45859</v>
      </c>
      <c r="K59" s="14"/>
      <c r="L59" s="14"/>
    </row>
    <row r="60" spans="1:19" s="127" customFormat="1" ht="15" customHeight="1">
      <c r="A60" s="361"/>
      <c r="B60" s="273" t="s">
        <v>296</v>
      </c>
      <c r="C60" s="186" t="s">
        <v>455</v>
      </c>
      <c r="D60" s="142">
        <f t="shared" si="41"/>
        <v>45852</v>
      </c>
      <c r="E60" s="143">
        <f t="shared" si="38"/>
        <v>45854</v>
      </c>
      <c r="F60" s="142" t="s">
        <v>663</v>
      </c>
      <c r="G60" s="143" t="s">
        <v>675</v>
      </c>
      <c r="H60" s="144">
        <f t="shared" si="42"/>
        <v>45860</v>
      </c>
      <c r="I60" s="144">
        <f t="shared" si="47"/>
        <v>45864</v>
      </c>
      <c r="J60" s="143">
        <f t="shared" si="48"/>
        <v>45866</v>
      </c>
      <c r="K60" s="14"/>
      <c r="L60" s="14"/>
    </row>
    <row r="61" spans="1:19" s="127" customFormat="1" ht="15" customHeight="1">
      <c r="A61" s="361"/>
      <c r="B61" s="273" t="s">
        <v>637</v>
      </c>
      <c r="C61" s="186" t="s">
        <v>648</v>
      </c>
      <c r="D61" s="142">
        <f t="shared" si="41"/>
        <v>45859</v>
      </c>
      <c r="E61" s="143">
        <f t="shared" si="38"/>
        <v>45861</v>
      </c>
      <c r="F61" s="142" t="s">
        <v>665</v>
      </c>
      <c r="G61" s="143" t="s">
        <v>676</v>
      </c>
      <c r="H61" s="144">
        <f t="shared" ref="H61:H62" si="49">H60+7</f>
        <v>45867</v>
      </c>
      <c r="I61" s="144">
        <f t="shared" ref="I61:I62" si="50">H61+4</f>
        <v>45871</v>
      </c>
      <c r="J61" s="143">
        <f t="shared" ref="J61:J62" si="51">H61+6</f>
        <v>45873</v>
      </c>
      <c r="K61" s="14"/>
      <c r="L61" s="14"/>
    </row>
    <row r="62" spans="1:19" s="14" customFormat="1" ht="15" customHeight="1" thickBot="1">
      <c r="A62" s="362"/>
      <c r="B62" s="272" t="s">
        <v>294</v>
      </c>
      <c r="C62" s="148" t="s">
        <v>649</v>
      </c>
      <c r="D62" s="147">
        <f>D61+7</f>
        <v>45866</v>
      </c>
      <c r="E62" s="148">
        <f t="shared" si="38"/>
        <v>45868</v>
      </c>
      <c r="F62" s="147" t="s">
        <v>667</v>
      </c>
      <c r="G62" s="148" t="s">
        <v>677</v>
      </c>
      <c r="H62" s="149">
        <f t="shared" si="49"/>
        <v>45874</v>
      </c>
      <c r="I62" s="149">
        <f t="shared" si="50"/>
        <v>45878</v>
      </c>
      <c r="J62" s="148">
        <f t="shared" si="51"/>
        <v>45880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276</v>
      </c>
      <c r="B64" s="131" t="s">
        <v>277</v>
      </c>
      <c r="C64" s="132" t="s">
        <v>278</v>
      </c>
      <c r="D64" s="133" t="s">
        <v>279</v>
      </c>
      <c r="E64" s="153" t="s">
        <v>281</v>
      </c>
      <c r="F64" s="388"/>
      <c r="G64" s="389"/>
      <c r="H64" s="187" t="s">
        <v>281</v>
      </c>
      <c r="I64" s="227" t="s">
        <v>626</v>
      </c>
      <c r="J64" s="228" t="s">
        <v>659</v>
      </c>
    </row>
    <row r="65" spans="1:16379" s="14" customFormat="1" ht="15" customHeight="1">
      <c r="A65" s="364" t="s">
        <v>284</v>
      </c>
      <c r="B65" s="366"/>
      <c r="C65" s="367"/>
      <c r="D65" s="136" t="s">
        <v>285</v>
      </c>
      <c r="E65" s="139" t="s">
        <v>315</v>
      </c>
      <c r="F65" s="386" t="s">
        <v>394</v>
      </c>
      <c r="G65" s="387"/>
      <c r="H65" s="214" t="s">
        <v>395</v>
      </c>
      <c r="I65" s="232" t="s">
        <v>660</v>
      </c>
      <c r="J65" s="247" t="s">
        <v>661</v>
      </c>
    </row>
    <row r="66" spans="1:16379" s="14" customFormat="1" ht="15" customHeight="1">
      <c r="A66" s="365"/>
      <c r="B66" s="368"/>
      <c r="C66" s="369"/>
      <c r="D66" s="140" t="s">
        <v>289</v>
      </c>
      <c r="E66" s="155" t="s">
        <v>291</v>
      </c>
      <c r="F66" s="386"/>
      <c r="G66" s="387"/>
      <c r="H66" s="189" t="s">
        <v>291</v>
      </c>
      <c r="I66" s="232" t="s">
        <v>631</v>
      </c>
      <c r="J66" s="247" t="s">
        <v>662</v>
      </c>
    </row>
    <row r="67" spans="1:16379" s="14" customFormat="1" ht="15" customHeight="1">
      <c r="A67" s="361" t="s">
        <v>55</v>
      </c>
      <c r="B67" s="273" t="s">
        <v>324</v>
      </c>
      <c r="C67" s="186" t="s">
        <v>459</v>
      </c>
      <c r="D67" s="142">
        <v>45812</v>
      </c>
      <c r="E67" s="143">
        <f t="shared" ref="E67:E75" si="52">D67+3</f>
        <v>45815</v>
      </c>
      <c r="F67" s="142" t="s">
        <v>663</v>
      </c>
      <c r="G67" s="143" t="s">
        <v>664</v>
      </c>
      <c r="H67" s="144">
        <v>45818</v>
      </c>
      <c r="I67" s="144">
        <f t="shared" ref="I67:I75" si="53">H67+4</f>
        <v>45822</v>
      </c>
      <c r="J67" s="143">
        <f t="shared" ref="J67:J75" si="54">H67+6</f>
        <v>45824</v>
      </c>
    </row>
    <row r="68" spans="1:16379" s="14" customFormat="1" ht="15" customHeight="1">
      <c r="A68" s="361"/>
      <c r="B68" s="273" t="s">
        <v>650</v>
      </c>
      <c r="C68" s="186" t="s">
        <v>459</v>
      </c>
      <c r="D68" s="142">
        <f t="shared" ref="D68:D74" si="55">D67+7</f>
        <v>45819</v>
      </c>
      <c r="E68" s="143">
        <f t="shared" si="52"/>
        <v>45822</v>
      </c>
      <c r="F68" s="142" t="s">
        <v>665</v>
      </c>
      <c r="G68" s="143" t="s">
        <v>666</v>
      </c>
      <c r="H68" s="144">
        <f t="shared" ref="H68:H75" si="56">H67+7</f>
        <v>45825</v>
      </c>
      <c r="I68" s="144">
        <f t="shared" si="53"/>
        <v>45829</v>
      </c>
      <c r="J68" s="143">
        <f t="shared" si="54"/>
        <v>45831</v>
      </c>
    </row>
    <row r="69" spans="1:16379" s="14" customFormat="1" ht="15" customHeight="1">
      <c r="A69" s="361"/>
      <c r="B69" s="273" t="s">
        <v>326</v>
      </c>
      <c r="C69" s="186" t="s">
        <v>297</v>
      </c>
      <c r="D69" s="142">
        <f t="shared" si="55"/>
        <v>45826</v>
      </c>
      <c r="E69" s="143">
        <f t="shared" si="52"/>
        <v>45829</v>
      </c>
      <c r="F69" s="142" t="s">
        <v>667</v>
      </c>
      <c r="G69" s="143" t="s">
        <v>668</v>
      </c>
      <c r="H69" s="144">
        <f t="shared" si="56"/>
        <v>45832</v>
      </c>
      <c r="I69" s="144">
        <f t="shared" si="53"/>
        <v>45836</v>
      </c>
      <c r="J69" s="143">
        <f t="shared" si="54"/>
        <v>45838</v>
      </c>
    </row>
    <row r="70" spans="1:16379" s="14" customFormat="1" ht="15" customHeight="1">
      <c r="A70" s="361"/>
      <c r="B70" s="273" t="s">
        <v>324</v>
      </c>
      <c r="C70" s="186" t="s">
        <v>461</v>
      </c>
      <c r="D70" s="142">
        <f t="shared" si="55"/>
        <v>45833</v>
      </c>
      <c r="E70" s="143">
        <f t="shared" si="52"/>
        <v>45836</v>
      </c>
      <c r="F70" s="142" t="s">
        <v>669</v>
      </c>
      <c r="G70" s="143" t="s">
        <v>670</v>
      </c>
      <c r="H70" s="144">
        <f t="shared" si="56"/>
        <v>45839</v>
      </c>
      <c r="I70" s="144">
        <f t="shared" si="53"/>
        <v>45843</v>
      </c>
      <c r="J70" s="143">
        <f t="shared" si="54"/>
        <v>45845</v>
      </c>
    </row>
    <row r="71" spans="1:16379" s="14" customFormat="1" ht="15" customHeight="1">
      <c r="A71" s="361"/>
      <c r="B71" s="273" t="s">
        <v>650</v>
      </c>
      <c r="C71" s="186" t="s">
        <v>461</v>
      </c>
      <c r="D71" s="142">
        <f t="shared" si="55"/>
        <v>45840</v>
      </c>
      <c r="E71" s="143">
        <f t="shared" si="52"/>
        <v>45843</v>
      </c>
      <c r="F71" s="142" t="s">
        <v>671</v>
      </c>
      <c r="G71" s="143" t="s">
        <v>672</v>
      </c>
      <c r="H71" s="144">
        <f t="shared" si="56"/>
        <v>45846</v>
      </c>
      <c r="I71" s="144">
        <f t="shared" si="53"/>
        <v>45850</v>
      </c>
      <c r="J71" s="143">
        <f t="shared" si="54"/>
        <v>45852</v>
      </c>
    </row>
    <row r="72" spans="1:16379" s="14" customFormat="1" ht="15" customHeight="1">
      <c r="A72" s="361"/>
      <c r="B72" s="273" t="s">
        <v>326</v>
      </c>
      <c r="C72" s="186" t="s">
        <v>304</v>
      </c>
      <c r="D72" s="142">
        <f t="shared" si="55"/>
        <v>45847</v>
      </c>
      <c r="E72" s="143">
        <f t="shared" si="52"/>
        <v>45850</v>
      </c>
      <c r="F72" s="142" t="s">
        <v>673</v>
      </c>
      <c r="G72" s="143" t="s">
        <v>674</v>
      </c>
      <c r="H72" s="144">
        <f t="shared" si="56"/>
        <v>45853</v>
      </c>
      <c r="I72" s="144">
        <f t="shared" si="53"/>
        <v>45857</v>
      </c>
      <c r="J72" s="143">
        <f t="shared" si="54"/>
        <v>45859</v>
      </c>
    </row>
    <row r="73" spans="1:16379" s="14" customFormat="1" ht="15" customHeight="1">
      <c r="A73" s="361"/>
      <c r="B73" s="273" t="s">
        <v>324</v>
      </c>
      <c r="C73" s="186" t="s">
        <v>406</v>
      </c>
      <c r="D73" s="142">
        <f t="shared" si="55"/>
        <v>45854</v>
      </c>
      <c r="E73" s="143">
        <f t="shared" si="52"/>
        <v>45857</v>
      </c>
      <c r="F73" s="142" t="s">
        <v>663</v>
      </c>
      <c r="G73" s="143" t="s">
        <v>675</v>
      </c>
      <c r="H73" s="144">
        <f t="shared" si="56"/>
        <v>45860</v>
      </c>
      <c r="I73" s="144">
        <f t="shared" si="53"/>
        <v>45864</v>
      </c>
      <c r="J73" s="143">
        <f t="shared" si="54"/>
        <v>45866</v>
      </c>
    </row>
    <row r="74" spans="1:16379" s="14" customFormat="1" ht="15" customHeight="1">
      <c r="A74" s="361"/>
      <c r="B74" s="273" t="s">
        <v>650</v>
      </c>
      <c r="C74" s="186" t="s">
        <v>406</v>
      </c>
      <c r="D74" s="142">
        <f t="shared" si="55"/>
        <v>45861</v>
      </c>
      <c r="E74" s="143">
        <f t="shared" si="52"/>
        <v>45864</v>
      </c>
      <c r="F74" s="142" t="s">
        <v>665</v>
      </c>
      <c r="G74" s="143" t="s">
        <v>676</v>
      </c>
      <c r="H74" s="144">
        <f t="shared" si="56"/>
        <v>45867</v>
      </c>
      <c r="I74" s="144">
        <f t="shared" si="53"/>
        <v>45871</v>
      </c>
      <c r="J74" s="143">
        <f t="shared" si="54"/>
        <v>45873</v>
      </c>
    </row>
    <row r="75" spans="1:16379" s="14" customFormat="1" ht="15" customHeight="1" thickBot="1">
      <c r="A75" s="362"/>
      <c r="B75" s="272" t="s">
        <v>326</v>
      </c>
      <c r="C75" s="148" t="s">
        <v>308</v>
      </c>
      <c r="D75" s="147">
        <f>D74+7</f>
        <v>45868</v>
      </c>
      <c r="E75" s="148">
        <f t="shared" si="52"/>
        <v>45871</v>
      </c>
      <c r="F75" s="147" t="s">
        <v>667</v>
      </c>
      <c r="G75" s="148" t="s">
        <v>677</v>
      </c>
      <c r="H75" s="149">
        <f t="shared" si="56"/>
        <v>45874</v>
      </c>
      <c r="I75" s="149">
        <f t="shared" si="53"/>
        <v>45878</v>
      </c>
      <c r="J75" s="148">
        <f t="shared" si="54"/>
        <v>45880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350</v>
      </c>
      <c r="K78" s="157"/>
      <c r="L78" s="157"/>
      <c r="M78" s="157"/>
    </row>
    <row r="79" spans="1:16379" s="156" customFormat="1" ht="15" customHeight="1">
      <c r="A79" s="363" t="s">
        <v>351</v>
      </c>
      <c r="B79" s="363"/>
      <c r="C79" s="363"/>
      <c r="D79" s="363"/>
      <c r="E79" s="363"/>
      <c r="F79" s="363"/>
      <c r="G79" s="363"/>
      <c r="H79" s="363"/>
      <c r="I79" s="158"/>
      <c r="J79" s="159"/>
    </row>
    <row r="80" spans="1:16379" s="156" customFormat="1" ht="15" customHeight="1">
      <c r="A80" s="363"/>
      <c r="B80" s="363"/>
      <c r="C80" s="363"/>
      <c r="D80" s="363"/>
      <c r="E80" s="363"/>
      <c r="F80" s="363"/>
      <c r="G80" s="363"/>
      <c r="H80" s="363"/>
      <c r="I80" s="158"/>
      <c r="J80" s="159"/>
    </row>
    <row r="81" spans="1:10" s="156" customFormat="1" ht="15" customHeight="1">
      <c r="A81" s="156" t="s">
        <v>352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353</v>
      </c>
      <c r="B83" s="43"/>
      <c r="C83" s="43"/>
      <c r="D83" s="43"/>
      <c r="E83" s="43"/>
      <c r="F83" s="164" t="s">
        <v>354</v>
      </c>
      <c r="G83" s="162"/>
      <c r="H83" s="162"/>
      <c r="I83" s="162"/>
      <c r="J83" s="163"/>
    </row>
    <row r="84" spans="1:10" s="127" customFormat="1" ht="15" customHeight="1">
      <c r="A84" s="165" t="s">
        <v>678</v>
      </c>
      <c r="B84" s="1"/>
      <c r="C84" s="1"/>
      <c r="D84" s="1"/>
      <c r="E84" s="166"/>
      <c r="F84" s="1" t="s">
        <v>679</v>
      </c>
      <c r="G84" s="162"/>
      <c r="H84" s="162"/>
      <c r="I84" s="162"/>
      <c r="J84" s="163"/>
    </row>
    <row r="85" spans="1:10" s="127" customFormat="1" ht="15" customHeight="1">
      <c r="A85" s="1" t="s">
        <v>357</v>
      </c>
      <c r="B85" s="1"/>
      <c r="C85" s="1"/>
      <c r="D85" s="1"/>
      <c r="E85" s="166"/>
      <c r="F85" s="1" t="s">
        <v>358</v>
      </c>
      <c r="G85" s="162"/>
      <c r="H85" s="162"/>
      <c r="I85" s="162"/>
      <c r="J85" s="163"/>
    </row>
    <row r="86" spans="1:10" s="127" customFormat="1" ht="15" customHeight="1">
      <c r="A86" s="1" t="s">
        <v>359</v>
      </c>
      <c r="B86" s="1"/>
      <c r="C86" s="1"/>
      <c r="D86" s="166"/>
      <c r="E86" s="166"/>
      <c r="F86" s="1" t="s">
        <v>359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360</v>
      </c>
      <c r="B88" s="43"/>
      <c r="C88" s="1"/>
      <c r="D88" s="1"/>
      <c r="E88" s="1"/>
      <c r="F88" s="164" t="s">
        <v>360</v>
      </c>
      <c r="G88" s="162"/>
      <c r="H88" s="162"/>
      <c r="I88" s="162"/>
      <c r="J88" s="163"/>
    </row>
    <row r="89" spans="1:10" s="127" customFormat="1" ht="15" customHeight="1">
      <c r="A89" s="1" t="s">
        <v>361</v>
      </c>
      <c r="B89" s="1" t="s">
        <v>362</v>
      </c>
      <c r="C89" s="1"/>
      <c r="D89" s="1"/>
      <c r="E89" s="1"/>
      <c r="F89" s="1" t="s">
        <v>363</v>
      </c>
      <c r="G89" s="1" t="s">
        <v>364</v>
      </c>
      <c r="H89" s="1"/>
      <c r="I89" s="162"/>
      <c r="J89" s="163"/>
    </row>
    <row r="90" spans="1:10" s="127" customFormat="1" ht="15" customHeight="1">
      <c r="A90" s="1" t="s">
        <v>365</v>
      </c>
      <c r="B90" s="1" t="s">
        <v>366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369</v>
      </c>
      <c r="B91" s="1" t="s">
        <v>370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373</v>
      </c>
      <c r="B93" s="169" t="s">
        <v>118</v>
      </c>
      <c r="C93" s="1"/>
      <c r="D93" s="1"/>
      <c r="E93" s="1"/>
      <c r="F93" s="164" t="s">
        <v>373</v>
      </c>
      <c r="G93" s="169" t="s">
        <v>118</v>
      </c>
      <c r="H93" s="168"/>
    </row>
    <row r="94" spans="1:10" s="127" customFormat="1" ht="15" customHeight="1">
      <c r="A94" s="170" t="s">
        <v>374</v>
      </c>
      <c r="B94" s="1"/>
      <c r="C94" s="1"/>
      <c r="D94" s="1"/>
      <c r="E94" s="1"/>
      <c r="F94" s="1" t="s">
        <v>375</v>
      </c>
      <c r="G94" s="1"/>
      <c r="H94" s="168"/>
    </row>
    <row r="95" spans="1:10" s="127" customFormat="1" ht="15" customHeight="1">
      <c r="A95" s="170" t="s">
        <v>376</v>
      </c>
      <c r="B95" s="169"/>
      <c r="C95" s="1"/>
      <c r="D95" s="1"/>
      <c r="E95" s="1"/>
      <c r="F95" s="1" t="s">
        <v>377</v>
      </c>
      <c r="G95" s="1"/>
      <c r="H95" s="168"/>
      <c r="I95" s="1"/>
      <c r="J95" s="1"/>
    </row>
    <row r="96" spans="1:10" s="127" customFormat="1" ht="15" customHeight="1">
      <c r="A96" s="170" t="s">
        <v>378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379</v>
      </c>
      <c r="B98" s="169" t="s">
        <v>130</v>
      </c>
      <c r="C98" s="1"/>
      <c r="D98" s="1"/>
      <c r="E98" s="1"/>
      <c r="F98" s="164" t="s">
        <v>379</v>
      </c>
      <c r="G98" s="169" t="s">
        <v>130</v>
      </c>
      <c r="H98" s="1"/>
      <c r="I98" s="1"/>
      <c r="J98" s="1"/>
    </row>
    <row r="99" spans="1:16" s="127" customFormat="1" ht="15" customHeight="1">
      <c r="A99" s="170" t="s">
        <v>380</v>
      </c>
      <c r="B99" s="1"/>
      <c r="C99" s="1"/>
      <c r="D99" s="1"/>
      <c r="E99" s="1"/>
      <c r="F99" s="170" t="s">
        <v>381</v>
      </c>
      <c r="G99" s="1"/>
      <c r="H99" s="1"/>
      <c r="I99" s="1"/>
      <c r="J99" s="1"/>
    </row>
    <row r="100" spans="1:16" s="127" customFormat="1" ht="15" customHeight="1">
      <c r="A100" s="1" t="s">
        <v>382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383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384</v>
      </c>
      <c r="G103" s="169" t="s">
        <v>166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385</v>
      </c>
      <c r="G104" s="1" t="s">
        <v>386</v>
      </c>
      <c r="H104" s="1"/>
      <c r="I104" s="1"/>
      <c r="J104" s="1"/>
    </row>
    <row r="105" spans="1:16" s="127" customFormat="1" ht="15" customHeight="1">
      <c r="F105" s="1" t="s">
        <v>387</v>
      </c>
      <c r="G105" s="1" t="s">
        <v>388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I37:J37"/>
    <mergeCell ref="A38:A39"/>
    <mergeCell ref="B38:C39"/>
    <mergeCell ref="F38:G39"/>
    <mergeCell ref="F37:G37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11:J11"/>
    <mergeCell ref="A12:A13"/>
    <mergeCell ref="B12:C13"/>
    <mergeCell ref="F12:G13"/>
    <mergeCell ref="F24:G24"/>
    <mergeCell ref="I24:J24"/>
    <mergeCell ref="A25:A26"/>
    <mergeCell ref="B25:C26"/>
    <mergeCell ref="A27:A35"/>
    <mergeCell ref="A14:A22"/>
    <mergeCell ref="F11:G11"/>
    <mergeCell ref="F25:G26"/>
    <mergeCell ref="C1:J1"/>
    <mergeCell ref="A3:H3"/>
    <mergeCell ref="A5:A8"/>
    <mergeCell ref="D5:E5"/>
    <mergeCell ref="D8:E8"/>
    <mergeCell ref="D6:E6"/>
    <mergeCell ref="D7:E7"/>
  </mergeCells>
  <phoneticPr fontId="85" type="noConversion"/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3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71" t="s">
        <v>680</v>
      </c>
      <c r="B3" s="371"/>
      <c r="C3" s="371"/>
      <c r="D3" s="371"/>
      <c r="E3" s="371"/>
      <c r="F3" s="371"/>
      <c r="G3" s="371"/>
      <c r="H3" s="37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390</v>
      </c>
      <c r="B10" s="201" t="s">
        <v>681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281</v>
      </c>
      <c r="F11" s="388"/>
      <c r="G11" s="389"/>
      <c r="H11" s="133" t="s">
        <v>281</v>
      </c>
      <c r="I11" s="227" t="s">
        <v>682</v>
      </c>
      <c r="J11" s="228" t="s">
        <v>683</v>
      </c>
    </row>
    <row r="12" spans="1:206" s="127" customFormat="1" ht="1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386" t="s">
        <v>394</v>
      </c>
      <c r="G12" s="387"/>
      <c r="H12" s="195" t="s">
        <v>395</v>
      </c>
      <c r="I12" s="232" t="s">
        <v>684</v>
      </c>
      <c r="J12" s="247" t="s">
        <v>685</v>
      </c>
    </row>
    <row r="13" spans="1:206" s="127" customFormat="1" ht="15" customHeight="1">
      <c r="A13" s="384"/>
      <c r="B13" s="368"/>
      <c r="C13" s="369"/>
      <c r="D13" s="140" t="s">
        <v>289</v>
      </c>
      <c r="E13" s="209" t="s">
        <v>291</v>
      </c>
      <c r="F13" s="386"/>
      <c r="G13" s="387"/>
      <c r="H13" s="231" t="s">
        <v>291</v>
      </c>
      <c r="I13" s="232" t="s">
        <v>686</v>
      </c>
      <c r="J13" s="233" t="s">
        <v>687</v>
      </c>
      <c r="M13" s="14"/>
    </row>
    <row r="14" spans="1:206" s="127" customFormat="1" ht="15" customHeight="1">
      <c r="A14" s="36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F14" s="142" t="s">
        <v>688</v>
      </c>
      <c r="G14" s="143" t="s">
        <v>689</v>
      </c>
      <c r="H14" s="144">
        <v>45939</v>
      </c>
      <c r="I14" s="144">
        <f t="shared" ref="I14:I17" si="1">H14+5</f>
        <v>45944</v>
      </c>
      <c r="J14" s="186">
        <f t="shared" ref="J14:J17" si="2">H14+6</f>
        <v>45945</v>
      </c>
      <c r="M14" s="14"/>
    </row>
    <row r="15" spans="1:206" s="127" customFormat="1" ht="1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F15" s="142" t="s">
        <v>690</v>
      </c>
      <c r="G15" s="143" t="s">
        <v>691</v>
      </c>
      <c r="H15" s="144">
        <f t="shared" ref="H15:H22" si="3">H14+7</f>
        <v>45946</v>
      </c>
      <c r="I15" s="144">
        <f t="shared" si="1"/>
        <v>45951</v>
      </c>
      <c r="J15" s="186">
        <f t="shared" si="2"/>
        <v>45952</v>
      </c>
      <c r="M15" s="14"/>
    </row>
    <row r="16" spans="1:206" s="127" customFormat="1" ht="1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F16" s="142" t="s">
        <v>688</v>
      </c>
      <c r="G16" s="143" t="s">
        <v>692</v>
      </c>
      <c r="H16" s="144">
        <f t="shared" si="3"/>
        <v>45953</v>
      </c>
      <c r="I16" s="144">
        <f t="shared" si="1"/>
        <v>45958</v>
      </c>
      <c r="J16" s="186">
        <f t="shared" si="2"/>
        <v>45959</v>
      </c>
      <c r="M16" s="14"/>
    </row>
    <row r="17" spans="1:13" s="127" customFormat="1" ht="15" customHeight="1">
      <c r="A17" s="361"/>
      <c r="B17" s="273" t="s">
        <v>294</v>
      </c>
      <c r="C17" s="186" t="s">
        <v>300</v>
      </c>
      <c r="D17" s="142">
        <v>45957</v>
      </c>
      <c r="E17" s="143">
        <f t="shared" si="0"/>
        <v>45959</v>
      </c>
      <c r="F17" s="142" t="s">
        <v>690</v>
      </c>
      <c r="G17" s="143" t="s">
        <v>693</v>
      </c>
      <c r="H17" s="144">
        <f t="shared" si="3"/>
        <v>45960</v>
      </c>
      <c r="I17" s="144">
        <f t="shared" si="1"/>
        <v>45965</v>
      </c>
      <c r="J17" s="186">
        <f t="shared" si="2"/>
        <v>45966</v>
      </c>
      <c r="M17" s="14"/>
    </row>
    <row r="18" spans="1:13" s="127" customFormat="1" ht="15" customHeight="1">
      <c r="A18" s="361"/>
      <c r="B18" s="273" t="s">
        <v>302</v>
      </c>
      <c r="C18" s="186"/>
      <c r="D18" s="303" t="s">
        <v>303</v>
      </c>
      <c r="E18" s="143"/>
      <c r="F18" s="142" t="s">
        <v>688</v>
      </c>
      <c r="G18" s="143" t="s">
        <v>694</v>
      </c>
      <c r="H18" s="144">
        <f t="shared" si="3"/>
        <v>45967</v>
      </c>
      <c r="I18" s="144">
        <f t="shared" ref="I18:I21" si="4">H18+5</f>
        <v>45972</v>
      </c>
      <c r="J18" s="186">
        <f t="shared" ref="J18:J21" si="5">H18+6</f>
        <v>45973</v>
      </c>
      <c r="M18" s="14"/>
    </row>
    <row r="19" spans="1:13" s="127" customFormat="1" ht="1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142" t="s">
        <v>690</v>
      </c>
      <c r="G19" s="143" t="s">
        <v>695</v>
      </c>
      <c r="H19" s="144">
        <f t="shared" si="3"/>
        <v>45974</v>
      </c>
      <c r="I19" s="144">
        <f t="shared" si="4"/>
        <v>45979</v>
      </c>
      <c r="J19" s="186">
        <f t="shared" si="5"/>
        <v>45980</v>
      </c>
      <c r="M19" s="14"/>
    </row>
    <row r="20" spans="1:13" s="127" customFormat="1" ht="15" customHeight="1">
      <c r="A20" s="361"/>
      <c r="B20" s="273" t="s">
        <v>305</v>
      </c>
      <c r="C20" s="186" t="s">
        <v>306</v>
      </c>
      <c r="D20" s="142">
        <f t="shared" ref="D20:D21" si="6">D19+7</f>
        <v>45971</v>
      </c>
      <c r="E20" s="143">
        <f t="shared" si="0"/>
        <v>45973</v>
      </c>
      <c r="F20" s="142" t="s">
        <v>688</v>
      </c>
      <c r="G20" s="143" t="s">
        <v>696</v>
      </c>
      <c r="H20" s="144">
        <f t="shared" si="3"/>
        <v>45981</v>
      </c>
      <c r="I20" s="144">
        <f t="shared" si="4"/>
        <v>45986</v>
      </c>
      <c r="J20" s="186">
        <f t="shared" si="5"/>
        <v>45987</v>
      </c>
      <c r="M20" s="14"/>
    </row>
    <row r="21" spans="1:13" s="127" customFormat="1" ht="15" customHeight="1">
      <c r="A21" s="361"/>
      <c r="B21" s="273" t="s">
        <v>294</v>
      </c>
      <c r="C21" s="186" t="s">
        <v>307</v>
      </c>
      <c r="D21" s="142">
        <f t="shared" si="6"/>
        <v>45978</v>
      </c>
      <c r="E21" s="143">
        <f t="shared" si="0"/>
        <v>45980</v>
      </c>
      <c r="F21" s="142" t="s">
        <v>690</v>
      </c>
      <c r="G21" s="143" t="s">
        <v>697</v>
      </c>
      <c r="H21" s="144">
        <f t="shared" si="3"/>
        <v>45988</v>
      </c>
      <c r="I21" s="144">
        <f t="shared" si="4"/>
        <v>45993</v>
      </c>
      <c r="J21" s="186">
        <f t="shared" si="5"/>
        <v>45994</v>
      </c>
      <c r="M21" s="14"/>
    </row>
    <row r="22" spans="1:13" s="127" customFormat="1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147" t="s">
        <v>688</v>
      </c>
      <c r="G22" s="148" t="s">
        <v>698</v>
      </c>
      <c r="H22" s="149">
        <f t="shared" si="3"/>
        <v>45995</v>
      </c>
      <c r="I22" s="149">
        <f>H22+5</f>
        <v>46000</v>
      </c>
      <c r="J22" s="148">
        <f>H22+6</f>
        <v>46001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53" t="s">
        <v>281</v>
      </c>
      <c r="F24" s="388"/>
      <c r="G24" s="389"/>
      <c r="H24" s="133" t="s">
        <v>281</v>
      </c>
      <c r="I24" s="227" t="s">
        <v>682</v>
      </c>
      <c r="J24" s="228" t="s">
        <v>683</v>
      </c>
    </row>
    <row r="25" spans="1:13" s="14" customFormat="1" ht="15" customHeight="1">
      <c r="A25" s="364" t="s">
        <v>284</v>
      </c>
      <c r="B25" s="366"/>
      <c r="C25" s="367"/>
      <c r="D25" s="136" t="s">
        <v>285</v>
      </c>
      <c r="E25" s="139" t="s">
        <v>315</v>
      </c>
      <c r="F25" s="386" t="s">
        <v>394</v>
      </c>
      <c r="G25" s="387"/>
      <c r="H25" s="195" t="s">
        <v>395</v>
      </c>
      <c r="I25" s="232" t="s">
        <v>684</v>
      </c>
      <c r="J25" s="247" t="s">
        <v>685</v>
      </c>
    </row>
    <row r="26" spans="1:13" s="14" customFormat="1" ht="15" customHeight="1">
      <c r="A26" s="365"/>
      <c r="B26" s="368"/>
      <c r="C26" s="369"/>
      <c r="D26" s="140" t="s">
        <v>57</v>
      </c>
      <c r="E26" s="155" t="s">
        <v>291</v>
      </c>
      <c r="F26" s="386"/>
      <c r="G26" s="387"/>
      <c r="H26" s="231" t="s">
        <v>291</v>
      </c>
      <c r="I26" s="232" t="s">
        <v>686</v>
      </c>
      <c r="J26" s="233" t="s">
        <v>687</v>
      </c>
    </row>
    <row r="27" spans="1:13" s="14" customFormat="1" ht="15" customHeight="1">
      <c r="A27" s="361" t="s">
        <v>55</v>
      </c>
      <c r="B27" s="273" t="s">
        <v>322</v>
      </c>
      <c r="C27" s="186" t="s">
        <v>323</v>
      </c>
      <c r="D27" s="142">
        <v>45940</v>
      </c>
      <c r="E27" s="143">
        <f t="shared" ref="E27:E35" si="7">D27+3</f>
        <v>45943</v>
      </c>
      <c r="F27" s="142" t="s">
        <v>688</v>
      </c>
      <c r="G27" s="143" t="s">
        <v>689</v>
      </c>
      <c r="H27" s="144">
        <v>45939</v>
      </c>
      <c r="I27" s="144">
        <f t="shared" ref="I27:I34" si="8">H27+5</f>
        <v>45944</v>
      </c>
      <c r="J27" s="186">
        <f t="shared" ref="J27:J34" si="9">H27+6</f>
        <v>45945</v>
      </c>
    </row>
    <row r="28" spans="1:13" s="14" customFormat="1" ht="15" customHeight="1">
      <c r="A28" s="361"/>
      <c r="B28" s="273" t="s">
        <v>324</v>
      </c>
      <c r="C28" s="186" t="s">
        <v>325</v>
      </c>
      <c r="D28" s="142">
        <v>45945</v>
      </c>
      <c r="E28" s="143">
        <f t="shared" si="7"/>
        <v>45948</v>
      </c>
      <c r="F28" s="142" t="s">
        <v>690</v>
      </c>
      <c r="G28" s="143" t="s">
        <v>691</v>
      </c>
      <c r="H28" s="144">
        <f t="shared" ref="H28:H35" si="10">H27+7</f>
        <v>45946</v>
      </c>
      <c r="I28" s="144">
        <f t="shared" si="8"/>
        <v>45951</v>
      </c>
      <c r="J28" s="186">
        <f t="shared" si="9"/>
        <v>45952</v>
      </c>
    </row>
    <row r="29" spans="1:13" s="14" customFormat="1" ht="15" customHeight="1">
      <c r="A29" s="361"/>
      <c r="B29" s="273" t="s">
        <v>326</v>
      </c>
      <c r="C29" s="186" t="s">
        <v>323</v>
      </c>
      <c r="D29" s="306" t="s">
        <v>301</v>
      </c>
      <c r="E29" s="143"/>
      <c r="F29" s="142" t="s">
        <v>688</v>
      </c>
      <c r="G29" s="143" t="s">
        <v>692</v>
      </c>
      <c r="H29" s="144">
        <f t="shared" si="10"/>
        <v>45953</v>
      </c>
      <c r="I29" s="144">
        <f t="shared" si="8"/>
        <v>45958</v>
      </c>
      <c r="J29" s="186">
        <f t="shared" si="9"/>
        <v>45959</v>
      </c>
    </row>
    <row r="30" spans="1:13" s="14" customFormat="1" ht="15" customHeight="1">
      <c r="A30" s="361"/>
      <c r="B30" s="273" t="s">
        <v>322</v>
      </c>
      <c r="C30" s="186" t="s">
        <v>327</v>
      </c>
      <c r="D30" s="306" t="s">
        <v>301</v>
      </c>
      <c r="E30" s="143"/>
      <c r="F30" s="142" t="s">
        <v>690</v>
      </c>
      <c r="G30" s="143" t="s">
        <v>693</v>
      </c>
      <c r="H30" s="144">
        <f t="shared" si="10"/>
        <v>45960</v>
      </c>
      <c r="I30" s="144">
        <f t="shared" si="8"/>
        <v>45965</v>
      </c>
      <c r="J30" s="186">
        <f t="shared" si="9"/>
        <v>45966</v>
      </c>
    </row>
    <row r="31" spans="1:13" s="14" customFormat="1" ht="15" customHeight="1">
      <c r="A31" s="361"/>
      <c r="B31" s="273" t="s">
        <v>324</v>
      </c>
      <c r="C31" s="186" t="s">
        <v>328</v>
      </c>
      <c r="D31" s="306" t="s">
        <v>301</v>
      </c>
      <c r="E31" s="143"/>
      <c r="F31" s="142" t="s">
        <v>688</v>
      </c>
      <c r="G31" s="143" t="s">
        <v>694</v>
      </c>
      <c r="H31" s="144">
        <f t="shared" si="10"/>
        <v>45967</v>
      </c>
      <c r="I31" s="144">
        <f t="shared" si="8"/>
        <v>45972</v>
      </c>
      <c r="J31" s="186">
        <f t="shared" si="9"/>
        <v>45973</v>
      </c>
    </row>
    <row r="32" spans="1:13" s="14" customFormat="1" ht="15" customHeight="1">
      <c r="A32" s="361"/>
      <c r="B32" s="273" t="s">
        <v>326</v>
      </c>
      <c r="C32" s="186" t="s">
        <v>327</v>
      </c>
      <c r="D32" s="142">
        <v>45966</v>
      </c>
      <c r="E32" s="143">
        <f t="shared" si="7"/>
        <v>45969</v>
      </c>
      <c r="F32" s="142" t="s">
        <v>690</v>
      </c>
      <c r="G32" s="143" t="s">
        <v>695</v>
      </c>
      <c r="H32" s="144">
        <f t="shared" si="10"/>
        <v>45974</v>
      </c>
      <c r="I32" s="144">
        <f t="shared" si="8"/>
        <v>45979</v>
      </c>
      <c r="J32" s="186">
        <f t="shared" si="9"/>
        <v>45980</v>
      </c>
    </row>
    <row r="33" spans="1:16379" s="14" customFormat="1" ht="15" customHeight="1">
      <c r="A33" s="361"/>
      <c r="B33" s="273" t="s">
        <v>322</v>
      </c>
      <c r="C33" s="186" t="s">
        <v>329</v>
      </c>
      <c r="D33" s="142">
        <f t="shared" ref="D33:D34" si="11">D32+7</f>
        <v>45973</v>
      </c>
      <c r="E33" s="143">
        <f t="shared" si="7"/>
        <v>45976</v>
      </c>
      <c r="F33" s="142" t="s">
        <v>688</v>
      </c>
      <c r="G33" s="143" t="s">
        <v>696</v>
      </c>
      <c r="H33" s="144">
        <f t="shared" si="10"/>
        <v>45981</v>
      </c>
      <c r="I33" s="144">
        <f t="shared" si="8"/>
        <v>45986</v>
      </c>
      <c r="J33" s="186">
        <f t="shared" si="9"/>
        <v>45987</v>
      </c>
    </row>
    <row r="34" spans="1:16379" s="14" customFormat="1" ht="15" customHeight="1">
      <c r="A34" s="361"/>
      <c r="B34" s="273" t="s">
        <v>324</v>
      </c>
      <c r="C34" s="186" t="s">
        <v>330</v>
      </c>
      <c r="D34" s="142">
        <f t="shared" si="11"/>
        <v>45980</v>
      </c>
      <c r="E34" s="143">
        <f t="shared" si="7"/>
        <v>45983</v>
      </c>
      <c r="F34" s="142" t="s">
        <v>690</v>
      </c>
      <c r="G34" s="143" t="s">
        <v>697</v>
      </c>
      <c r="H34" s="144">
        <f t="shared" si="10"/>
        <v>45988</v>
      </c>
      <c r="I34" s="144">
        <f t="shared" si="8"/>
        <v>45993</v>
      </c>
      <c r="J34" s="186">
        <f t="shared" si="9"/>
        <v>45994</v>
      </c>
    </row>
    <row r="35" spans="1:16379" s="14" customFormat="1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8">
        <f t="shared" si="7"/>
        <v>45990</v>
      </c>
      <c r="F35" s="147" t="s">
        <v>688</v>
      </c>
      <c r="G35" s="148" t="s">
        <v>698</v>
      </c>
      <c r="H35" s="149">
        <f t="shared" si="10"/>
        <v>45995</v>
      </c>
      <c r="I35" s="149">
        <f>H35+5</f>
        <v>46000</v>
      </c>
      <c r="J35" s="148">
        <f>H35+6</f>
        <v>46001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276</v>
      </c>
      <c r="B37" s="131" t="s">
        <v>277</v>
      </c>
      <c r="C37" s="132" t="s">
        <v>278</v>
      </c>
      <c r="D37" s="133" t="s">
        <v>279</v>
      </c>
      <c r="E37" s="153" t="s">
        <v>334</v>
      </c>
      <c r="F37" s="388"/>
      <c r="G37" s="389"/>
      <c r="H37" s="133" t="s">
        <v>280</v>
      </c>
      <c r="I37" s="227" t="s">
        <v>682</v>
      </c>
      <c r="J37" s="228" t="s">
        <v>683</v>
      </c>
      <c r="K37" s="14"/>
    </row>
    <row r="38" spans="1:16379" s="127" customFormat="1" ht="15" customHeight="1">
      <c r="A38" s="364" t="s">
        <v>284</v>
      </c>
      <c r="B38" s="366"/>
      <c r="C38" s="367"/>
      <c r="D38" s="136" t="s">
        <v>285</v>
      </c>
      <c r="E38" s="139" t="s">
        <v>315</v>
      </c>
      <c r="F38" s="386" t="s">
        <v>394</v>
      </c>
      <c r="G38" s="387"/>
      <c r="H38" s="195" t="s">
        <v>285</v>
      </c>
      <c r="I38" s="232" t="s">
        <v>609</v>
      </c>
      <c r="J38" s="232" t="s">
        <v>610</v>
      </c>
      <c r="K38" s="14"/>
    </row>
    <row r="39" spans="1:16379" s="127" customFormat="1" ht="15" customHeight="1">
      <c r="A39" s="365"/>
      <c r="B39" s="368"/>
      <c r="C39" s="369"/>
      <c r="D39" s="140" t="s">
        <v>62</v>
      </c>
      <c r="E39" s="155" t="s">
        <v>340</v>
      </c>
      <c r="F39" s="386"/>
      <c r="G39" s="387"/>
      <c r="H39" s="231" t="s">
        <v>290</v>
      </c>
      <c r="I39" s="232" t="s">
        <v>686</v>
      </c>
      <c r="J39" s="233" t="s">
        <v>687</v>
      </c>
      <c r="K39" s="14"/>
    </row>
    <row r="40" spans="1:16379" s="127" customFormat="1" ht="15" customHeight="1">
      <c r="A40" s="360" t="s">
        <v>60</v>
      </c>
      <c r="B40" s="142" t="s">
        <v>343</v>
      </c>
      <c r="C40" s="143" t="s">
        <v>344</v>
      </c>
      <c r="D40" s="301" t="s">
        <v>301</v>
      </c>
      <c r="E40" s="186"/>
      <c r="F40" s="142" t="s">
        <v>474</v>
      </c>
      <c r="G40" s="143"/>
      <c r="H40" s="144"/>
      <c r="I40" s="144"/>
      <c r="J40" s="186"/>
      <c r="K40" s="14"/>
    </row>
    <row r="41" spans="1:16379" s="127" customFormat="1" ht="15" customHeight="1">
      <c r="A41" s="361"/>
      <c r="B41" s="142" t="s">
        <v>345</v>
      </c>
      <c r="C41" s="186" t="s">
        <v>304</v>
      </c>
      <c r="D41" s="144">
        <v>45937</v>
      </c>
      <c r="E41" s="186">
        <f t="shared" ref="E41" si="12">D41+3</f>
        <v>45940</v>
      </c>
      <c r="F41" s="142" t="s">
        <v>302</v>
      </c>
      <c r="G41" s="143"/>
      <c r="H41" s="144"/>
      <c r="I41" s="144"/>
      <c r="J41" s="186"/>
      <c r="K41" s="14"/>
    </row>
    <row r="42" spans="1:16379" s="127" customFormat="1" ht="15" customHeight="1">
      <c r="A42" s="361"/>
      <c r="B42" s="142" t="s">
        <v>343</v>
      </c>
      <c r="C42" s="186" t="s">
        <v>346</v>
      </c>
      <c r="D42" s="144">
        <f t="shared" ref="D42:D48" si="13">D41+7</f>
        <v>45944</v>
      </c>
      <c r="E42" s="186">
        <f t="shared" ref="E42:E47" si="14">D42+3</f>
        <v>45947</v>
      </c>
      <c r="F42" s="142" t="s">
        <v>474</v>
      </c>
      <c r="G42" s="143"/>
      <c r="H42" s="144"/>
      <c r="I42" s="144"/>
      <c r="J42" s="186"/>
      <c r="K42" s="14"/>
    </row>
    <row r="43" spans="1:16379" s="127" customFormat="1" ht="15" customHeight="1">
      <c r="A43" s="361"/>
      <c r="B43" s="142" t="s">
        <v>345</v>
      </c>
      <c r="C43" s="186" t="s">
        <v>308</v>
      </c>
      <c r="D43" s="144">
        <f t="shared" si="13"/>
        <v>45951</v>
      </c>
      <c r="E43" s="186">
        <f t="shared" si="14"/>
        <v>45954</v>
      </c>
      <c r="F43" s="142" t="s">
        <v>302</v>
      </c>
      <c r="G43" s="143"/>
      <c r="H43" s="144"/>
      <c r="I43" s="144"/>
      <c r="J43" s="186"/>
      <c r="K43" s="14"/>
    </row>
    <row r="44" spans="1:16379" s="127" customFormat="1" ht="15" customHeight="1">
      <c r="A44" s="361"/>
      <c r="B44" s="142" t="s">
        <v>343</v>
      </c>
      <c r="C44" s="186" t="s">
        <v>347</v>
      </c>
      <c r="D44" s="144">
        <f t="shared" si="13"/>
        <v>45958</v>
      </c>
      <c r="E44" s="186">
        <f t="shared" si="14"/>
        <v>45961</v>
      </c>
      <c r="F44" s="142" t="s">
        <v>474</v>
      </c>
      <c r="G44" s="143"/>
      <c r="H44" s="144"/>
      <c r="I44" s="144"/>
      <c r="J44" s="186"/>
      <c r="K44" s="14"/>
    </row>
    <row r="45" spans="1:16379" s="127" customFormat="1" ht="15" customHeight="1">
      <c r="A45" s="361"/>
      <c r="B45" s="142" t="s">
        <v>345</v>
      </c>
      <c r="C45" s="186" t="s">
        <v>325</v>
      </c>
      <c r="D45" s="144">
        <f t="shared" si="13"/>
        <v>45965</v>
      </c>
      <c r="E45" s="186">
        <f t="shared" si="14"/>
        <v>45968</v>
      </c>
      <c r="F45" s="142" t="s">
        <v>302</v>
      </c>
      <c r="G45" s="143"/>
      <c r="H45" s="144"/>
      <c r="I45" s="144"/>
      <c r="J45" s="186"/>
      <c r="K45" s="14"/>
    </row>
    <row r="46" spans="1:16379" s="127" customFormat="1" ht="15" customHeight="1">
      <c r="A46" s="361"/>
      <c r="B46" s="142" t="s">
        <v>343</v>
      </c>
      <c r="C46" s="186" t="s">
        <v>348</v>
      </c>
      <c r="D46" s="144">
        <f t="shared" si="13"/>
        <v>45972</v>
      </c>
      <c r="E46" s="186">
        <f t="shared" si="14"/>
        <v>45975</v>
      </c>
      <c r="F46" s="142" t="s">
        <v>474</v>
      </c>
      <c r="G46" s="143"/>
      <c r="H46" s="144"/>
      <c r="I46" s="144"/>
      <c r="J46" s="186"/>
      <c r="K46" s="14"/>
    </row>
    <row r="47" spans="1:16379" s="127" customFormat="1" ht="15" customHeight="1">
      <c r="A47" s="361"/>
      <c r="B47" s="142" t="s">
        <v>345</v>
      </c>
      <c r="C47" s="186" t="s">
        <v>328</v>
      </c>
      <c r="D47" s="144">
        <f t="shared" si="13"/>
        <v>45979</v>
      </c>
      <c r="E47" s="186">
        <f t="shared" si="14"/>
        <v>45982</v>
      </c>
      <c r="F47" s="142" t="s">
        <v>302</v>
      </c>
      <c r="G47" s="143"/>
      <c r="H47" s="144"/>
      <c r="I47" s="144"/>
      <c r="J47" s="186"/>
      <c r="K47" s="14"/>
    </row>
    <row r="48" spans="1:16379" s="127" customFormat="1" ht="15" customHeight="1" thickBot="1">
      <c r="A48" s="362"/>
      <c r="B48" s="147" t="s">
        <v>343</v>
      </c>
      <c r="C48" s="148" t="s">
        <v>349</v>
      </c>
      <c r="D48" s="149">
        <f t="shared" si="13"/>
        <v>45986</v>
      </c>
      <c r="E48" s="148">
        <f>D48+3</f>
        <v>45989</v>
      </c>
      <c r="F48" s="147" t="s">
        <v>474</v>
      </c>
      <c r="G48" s="148"/>
      <c r="H48" s="149"/>
      <c r="I48" s="149"/>
      <c r="J48" s="148"/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699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350</v>
      </c>
      <c r="K52" s="157"/>
      <c r="L52" s="157"/>
      <c r="M52" s="157"/>
    </row>
    <row r="53" spans="1:206" s="156" customFormat="1" ht="15" customHeight="1">
      <c r="A53" s="363" t="s">
        <v>351</v>
      </c>
      <c r="B53" s="363"/>
      <c r="C53" s="363"/>
      <c r="D53" s="363"/>
      <c r="E53" s="363"/>
      <c r="F53" s="363"/>
      <c r="G53" s="363"/>
      <c r="H53" s="363"/>
      <c r="I53" s="158"/>
      <c r="J53" s="159"/>
    </row>
    <row r="54" spans="1:206" s="156" customFormat="1" ht="15" customHeight="1">
      <c r="A54" s="363"/>
      <c r="B54" s="363"/>
      <c r="C54" s="363"/>
      <c r="D54" s="363"/>
      <c r="E54" s="363"/>
      <c r="F54" s="363"/>
      <c r="G54" s="363"/>
      <c r="H54" s="363"/>
      <c r="I54" s="158"/>
      <c r="J54" s="159"/>
    </row>
    <row r="55" spans="1:206" s="156" customFormat="1" ht="15" customHeight="1">
      <c r="A55" s="156" t="s">
        <v>352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353</v>
      </c>
      <c r="B57" s="43"/>
      <c r="C57" s="43"/>
      <c r="D57" s="43"/>
      <c r="E57" s="43"/>
      <c r="F57" s="164" t="s">
        <v>354</v>
      </c>
      <c r="G57" s="162"/>
      <c r="H57" s="162"/>
      <c r="I57" s="167"/>
      <c r="J57" s="167"/>
    </row>
    <row r="58" spans="1:206" s="127" customFormat="1" ht="15" customHeight="1">
      <c r="A58" s="165" t="s">
        <v>355</v>
      </c>
      <c r="B58" s="1"/>
      <c r="C58" s="1"/>
      <c r="D58" s="1"/>
      <c r="E58" s="166"/>
      <c r="F58" s="1" t="s">
        <v>356</v>
      </c>
      <c r="G58" s="162"/>
      <c r="H58" s="162"/>
    </row>
    <row r="59" spans="1:206" s="127" customFormat="1" ht="15" customHeight="1">
      <c r="A59" s="1" t="s">
        <v>357</v>
      </c>
      <c r="B59" s="1"/>
      <c r="C59" s="1"/>
      <c r="D59" s="1"/>
      <c r="E59" s="166"/>
      <c r="F59" s="1" t="s">
        <v>358</v>
      </c>
      <c r="G59" s="162"/>
      <c r="H59" s="162"/>
    </row>
    <row r="60" spans="1:206" s="127" customFormat="1" ht="15" customHeight="1">
      <c r="A60" s="1" t="s">
        <v>359</v>
      </c>
      <c r="B60" s="1"/>
      <c r="C60" s="1"/>
      <c r="D60" s="166"/>
      <c r="E60" s="166"/>
      <c r="F60" s="1" t="s">
        <v>359</v>
      </c>
      <c r="G60" s="162"/>
      <c r="H60" s="162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"/>
      <c r="J61" s="1"/>
    </row>
    <row r="62" spans="1:206" s="127" customFormat="1" ht="15" customHeight="1">
      <c r="A62" s="164" t="s">
        <v>360</v>
      </c>
      <c r="B62" s="43"/>
      <c r="C62" s="1"/>
      <c r="D62" s="1"/>
      <c r="E62" s="1"/>
      <c r="F62" s="164" t="s">
        <v>360</v>
      </c>
      <c r="G62" s="162"/>
      <c r="H62" s="162"/>
      <c r="I62" s="1"/>
      <c r="J62" s="1"/>
    </row>
    <row r="63" spans="1:206" s="127" customFormat="1" ht="15" customHeight="1">
      <c r="A63" s="1" t="s">
        <v>361</v>
      </c>
      <c r="B63" s="1" t="s">
        <v>362</v>
      </c>
      <c r="C63" s="1"/>
      <c r="D63" s="1"/>
      <c r="E63" s="1"/>
      <c r="F63" s="1" t="s">
        <v>363</v>
      </c>
      <c r="G63" s="1" t="s">
        <v>364</v>
      </c>
      <c r="H63" s="1"/>
      <c r="I63" s="1"/>
      <c r="J63" s="1"/>
    </row>
    <row r="64" spans="1:206" s="127" customFormat="1" ht="15" customHeight="1">
      <c r="A64" s="1" t="s">
        <v>365</v>
      </c>
      <c r="B64" s="1" t="s">
        <v>366</v>
      </c>
      <c r="C64" s="1"/>
      <c r="D64" s="1"/>
      <c r="E64" s="1"/>
      <c r="F64" s="1" t="s">
        <v>367</v>
      </c>
      <c r="G64" s="1" t="s">
        <v>368</v>
      </c>
      <c r="H64" s="162"/>
      <c r="I64" s="1"/>
      <c r="J64" s="1"/>
    </row>
    <row r="65" spans="1:12" s="127" customFormat="1" ht="15" customHeight="1">
      <c r="A65" s="1" t="s">
        <v>369</v>
      </c>
      <c r="B65" s="1" t="s">
        <v>370</v>
      </c>
      <c r="C65" s="1"/>
      <c r="D65" s="1"/>
      <c r="E65" s="1"/>
      <c r="H65" s="167"/>
      <c r="I65" s="1"/>
      <c r="J65" s="1"/>
    </row>
    <row r="66" spans="1:12" s="127" customFormat="1" ht="15" customHeight="1">
      <c r="A66" s="1" t="s">
        <v>371</v>
      </c>
      <c r="B66" s="1" t="s">
        <v>372</v>
      </c>
      <c r="C66" s="1"/>
      <c r="D66" s="1"/>
      <c r="E66" s="1"/>
      <c r="H66" s="167"/>
      <c r="I66" s="1"/>
      <c r="J66" s="1"/>
    </row>
    <row r="67" spans="1:12" s="127" customFormat="1" ht="15" customHeight="1">
      <c r="A67" s="1"/>
      <c r="B67" s="1"/>
      <c r="C67" s="1"/>
      <c r="D67" s="1"/>
      <c r="E67" s="1"/>
      <c r="G67" s="168"/>
      <c r="H67" s="168"/>
      <c r="I67" s="1"/>
      <c r="J67" s="1"/>
    </row>
    <row r="68" spans="1:12" s="127" customFormat="1" ht="15" customHeight="1">
      <c r="A68" s="164" t="s">
        <v>373</v>
      </c>
      <c r="B68" s="169" t="s">
        <v>118</v>
      </c>
      <c r="C68" s="1"/>
      <c r="D68" s="1"/>
      <c r="E68" s="1"/>
      <c r="F68" s="164" t="s">
        <v>373</v>
      </c>
      <c r="G68" s="169" t="s">
        <v>118</v>
      </c>
      <c r="H68" s="168"/>
      <c r="I68" s="1"/>
      <c r="J68" s="1"/>
    </row>
    <row r="69" spans="1:12" s="127" customFormat="1" ht="15" customHeight="1">
      <c r="A69" s="170" t="s">
        <v>374</v>
      </c>
      <c r="B69" s="1"/>
      <c r="C69" s="1"/>
      <c r="D69" s="1"/>
      <c r="E69" s="1"/>
      <c r="F69" s="1" t="s">
        <v>375</v>
      </c>
      <c r="G69" s="1"/>
      <c r="H69" s="168"/>
      <c r="I69" s="1"/>
      <c r="J69" s="1"/>
    </row>
    <row r="70" spans="1:12" s="127" customFormat="1" ht="15" customHeight="1">
      <c r="A70" s="170" t="s">
        <v>376</v>
      </c>
      <c r="B70" s="169"/>
      <c r="C70" s="1"/>
      <c r="D70" s="1"/>
      <c r="E70" s="1"/>
      <c r="F70" s="1" t="s">
        <v>377</v>
      </c>
      <c r="G70" s="1"/>
      <c r="H70" s="168"/>
      <c r="I70" s="1"/>
      <c r="J70" s="1"/>
    </row>
    <row r="71" spans="1:12" s="127" customFormat="1" ht="15" customHeight="1">
      <c r="A71" s="170" t="s">
        <v>378</v>
      </c>
      <c r="B71" s="169"/>
      <c r="C71" s="1"/>
      <c r="D71" s="1"/>
      <c r="E71" s="1"/>
      <c r="G71" s="168"/>
      <c r="H71" s="1"/>
      <c r="I71" s="1"/>
      <c r="J71" s="1"/>
    </row>
    <row r="72" spans="1:12" s="127" customFormat="1" ht="15" customHeight="1">
      <c r="A72" s="170"/>
      <c r="B72" s="169"/>
      <c r="C72" s="1"/>
      <c r="D72" s="1"/>
      <c r="E72" s="1"/>
      <c r="G72" s="168"/>
      <c r="H72" s="1"/>
    </row>
    <row r="73" spans="1:12" s="127" customFormat="1" ht="15" customHeight="1">
      <c r="A73" s="164" t="s">
        <v>379</v>
      </c>
      <c r="B73" s="169" t="s">
        <v>130</v>
      </c>
      <c r="C73" s="1"/>
      <c r="D73" s="1"/>
      <c r="E73" s="1"/>
      <c r="F73" s="164" t="s">
        <v>379</v>
      </c>
      <c r="G73" s="169" t="s">
        <v>130</v>
      </c>
      <c r="H73" s="1"/>
    </row>
    <row r="74" spans="1:12" s="127" customFormat="1" ht="15" customHeight="1">
      <c r="A74" s="170" t="s">
        <v>380</v>
      </c>
      <c r="B74" s="1"/>
      <c r="C74" s="1"/>
      <c r="D74" s="1"/>
      <c r="E74" s="1"/>
      <c r="F74" s="170" t="s">
        <v>381</v>
      </c>
      <c r="G74" s="1"/>
      <c r="H74" s="1"/>
    </row>
    <row r="75" spans="1:12" s="127" customFormat="1" ht="15" customHeight="1">
      <c r="A75" s="1" t="s">
        <v>382</v>
      </c>
      <c r="B75" s="1"/>
      <c r="C75" s="1"/>
      <c r="D75" s="1"/>
      <c r="E75" s="1"/>
      <c r="H75" s="1"/>
    </row>
    <row r="76" spans="1:12" s="127" customFormat="1" ht="15" customHeight="1">
      <c r="A76" s="170" t="s">
        <v>383</v>
      </c>
      <c r="B76" s="1"/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G77" s="168"/>
      <c r="H77" s="1"/>
    </row>
    <row r="78" spans="1:12" s="127" customFormat="1" ht="15" customHeight="1">
      <c r="C78" s="1"/>
      <c r="D78" s="1"/>
      <c r="E78" s="1"/>
      <c r="F78" s="164" t="s">
        <v>384</v>
      </c>
      <c r="G78" s="169" t="s">
        <v>166</v>
      </c>
      <c r="H78" s="1"/>
      <c r="I78" s="1"/>
      <c r="J78" s="1"/>
      <c r="K78" s="1"/>
      <c r="L78" s="1"/>
    </row>
    <row r="79" spans="1:12" s="127" customFormat="1" ht="15" customHeight="1">
      <c r="C79" s="1"/>
      <c r="D79" s="1"/>
      <c r="E79" s="1"/>
      <c r="F79" s="1" t="s">
        <v>385</v>
      </c>
      <c r="G79" s="1" t="s">
        <v>386</v>
      </c>
      <c r="H79" s="1"/>
      <c r="I79" s="1"/>
      <c r="J79" s="1"/>
      <c r="K79" s="1"/>
      <c r="L79" s="1"/>
    </row>
    <row r="80" spans="1:12" s="127" customFormat="1" ht="15" customHeight="1">
      <c r="F80" s="1" t="s">
        <v>387</v>
      </c>
      <c r="G80" s="1" t="s">
        <v>388</v>
      </c>
      <c r="I80" s="1"/>
      <c r="J80" s="1"/>
      <c r="K80" s="1"/>
      <c r="L80" s="1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23">
    <mergeCell ref="A27:A35"/>
    <mergeCell ref="A14:A22"/>
    <mergeCell ref="F24:G24"/>
    <mergeCell ref="A25:A26"/>
    <mergeCell ref="B25:C26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  <mergeCell ref="A53:H54"/>
    <mergeCell ref="A40:A48"/>
    <mergeCell ref="F37:G37"/>
    <mergeCell ref="A38:A39"/>
    <mergeCell ref="B38:C39"/>
    <mergeCell ref="F38:G39"/>
  </mergeCells>
  <phoneticPr fontId="85" type="noConversion"/>
  <hyperlinks>
    <hyperlink ref="A2" location="MENU!A1" display="BACK TO MENU" xr:uid="{4FC87CB9-E3C9-480F-B453-D8B51A303DD9}"/>
    <hyperlink ref="A60" r:id="rId1" display="http://www.tslines.com/" xr:uid="{B71A5B25-2A95-4359-B13D-65ED86BC41FC}"/>
    <hyperlink ref="F60" r:id="rId2" display="http://www.tslines.com/" xr:uid="{2C2A2592-860C-464E-BC09-3D42A1B7A284}"/>
    <hyperlink ref="G73" r:id="rId3" xr:uid="{715B2C0A-B59F-4560-8EAA-D646E7E5116E}"/>
    <hyperlink ref="G78" r:id="rId4" xr:uid="{E69BF87B-F314-4055-BB2D-5BA680D1F288}"/>
    <hyperlink ref="B73" r:id="rId5" xr:uid="{2A7A98F8-653F-4AD3-B8CD-A36D9A30EB2B}"/>
    <hyperlink ref="G68" r:id="rId6" display="mailto:cus.tslhph@tslines.com.vn" xr:uid="{5139FE52-19A1-4710-83B5-5784311831CB}"/>
    <hyperlink ref="B68" r:id="rId7" display="mailto:cus.tslhph@tslines.com.vn" xr:uid="{3F72CECE-AF84-468D-AA01-4E5B17C57495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5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71" t="s">
        <v>700</v>
      </c>
      <c r="B3" s="371"/>
      <c r="C3" s="371"/>
      <c r="D3" s="371"/>
      <c r="E3" s="371"/>
      <c r="F3" s="371"/>
      <c r="G3" s="371"/>
      <c r="H3" s="37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390</v>
      </c>
      <c r="B10" s="201" t="s">
        <v>701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276</v>
      </c>
      <c r="B11" s="296" t="s">
        <v>277</v>
      </c>
      <c r="C11" s="132" t="s">
        <v>278</v>
      </c>
      <c r="D11" s="133" t="s">
        <v>279</v>
      </c>
      <c r="E11" s="153" t="s">
        <v>281</v>
      </c>
      <c r="F11" s="388"/>
      <c r="G11" s="389"/>
      <c r="H11" s="133" t="s">
        <v>281</v>
      </c>
      <c r="I11" s="227" t="s">
        <v>702</v>
      </c>
      <c r="J11" s="248" t="s">
        <v>703</v>
      </c>
      <c r="K11" s="249" t="s">
        <v>704</v>
      </c>
    </row>
    <row r="12" spans="1:206" s="127" customFormat="1" ht="15" customHeight="1">
      <c r="A12" s="384" t="s">
        <v>284</v>
      </c>
      <c r="B12" s="413"/>
      <c r="C12" s="367"/>
      <c r="D12" s="136" t="s">
        <v>285</v>
      </c>
      <c r="E12" s="139" t="s">
        <v>286</v>
      </c>
      <c r="F12" s="386" t="s">
        <v>394</v>
      </c>
      <c r="G12" s="387"/>
      <c r="H12" s="195" t="s">
        <v>395</v>
      </c>
      <c r="I12" s="232" t="s">
        <v>705</v>
      </c>
      <c r="J12" s="190" t="s">
        <v>706</v>
      </c>
      <c r="K12" s="191" t="s">
        <v>707</v>
      </c>
    </row>
    <row r="13" spans="1:206" s="127" customFormat="1" ht="15" customHeight="1">
      <c r="A13" s="384"/>
      <c r="B13" s="414"/>
      <c r="C13" s="369"/>
      <c r="D13" s="140" t="s">
        <v>289</v>
      </c>
      <c r="E13" s="209" t="s">
        <v>291</v>
      </c>
      <c r="F13" s="386"/>
      <c r="G13" s="387"/>
      <c r="H13" s="231" t="s">
        <v>291</v>
      </c>
      <c r="I13" s="232" t="s">
        <v>708</v>
      </c>
      <c r="J13" s="190" t="s">
        <v>709</v>
      </c>
      <c r="K13" s="191" t="s">
        <v>710</v>
      </c>
      <c r="M13" s="14"/>
    </row>
    <row r="14" spans="1:206" s="127" customFormat="1" ht="15" customHeight="1">
      <c r="A14" s="36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F14" s="142" t="s">
        <v>711</v>
      </c>
      <c r="G14" s="143" t="s">
        <v>712</v>
      </c>
      <c r="H14" s="144">
        <v>45939</v>
      </c>
      <c r="I14" s="144">
        <f t="shared" ref="I14:I18" si="1">H14+13</f>
        <v>45952</v>
      </c>
      <c r="J14" s="144">
        <f t="shared" ref="J14:J18" si="2">I14+4</f>
        <v>45956</v>
      </c>
      <c r="K14" s="143">
        <f t="shared" ref="K14:K18" si="3">J14+2</f>
        <v>45958</v>
      </c>
      <c r="M14" s="14"/>
    </row>
    <row r="15" spans="1:206" s="127" customFormat="1" ht="1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F15" s="142" t="s">
        <v>713</v>
      </c>
      <c r="G15" s="143" t="s">
        <v>712</v>
      </c>
      <c r="H15" s="144">
        <f t="shared" ref="H15:H22" si="4">H14+7</f>
        <v>45946</v>
      </c>
      <c r="I15" s="144">
        <f t="shared" si="1"/>
        <v>45959</v>
      </c>
      <c r="J15" s="144">
        <f t="shared" si="2"/>
        <v>45963</v>
      </c>
      <c r="K15" s="143">
        <f t="shared" si="3"/>
        <v>45965</v>
      </c>
      <c r="M15" s="14"/>
    </row>
    <row r="16" spans="1:206" s="127" customFormat="1" ht="1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F16" s="142" t="s">
        <v>714</v>
      </c>
      <c r="G16" s="143"/>
      <c r="H16" s="144" t="s">
        <v>403</v>
      </c>
      <c r="I16" s="144"/>
      <c r="J16" s="144"/>
      <c r="K16" s="143"/>
      <c r="M16" s="14"/>
    </row>
    <row r="17" spans="1:13" s="127" customFormat="1" ht="15" customHeight="1">
      <c r="A17" s="361"/>
      <c r="B17" s="273" t="s">
        <v>294</v>
      </c>
      <c r="C17" s="186" t="s">
        <v>300</v>
      </c>
      <c r="D17" s="142">
        <v>45957</v>
      </c>
      <c r="E17" s="143">
        <f t="shared" si="0"/>
        <v>45959</v>
      </c>
      <c r="F17" s="142" t="s">
        <v>715</v>
      </c>
      <c r="G17" s="143" t="s">
        <v>716</v>
      </c>
      <c r="H17" s="144">
        <v>45960</v>
      </c>
      <c r="I17" s="144">
        <f t="shared" si="1"/>
        <v>45973</v>
      </c>
      <c r="J17" s="144">
        <f t="shared" si="2"/>
        <v>45977</v>
      </c>
      <c r="K17" s="143">
        <f t="shared" si="3"/>
        <v>45979</v>
      </c>
      <c r="M17" s="14"/>
    </row>
    <row r="18" spans="1:13" s="127" customFormat="1" ht="15" customHeight="1">
      <c r="A18" s="361"/>
      <c r="B18" s="273" t="s">
        <v>302</v>
      </c>
      <c r="C18" s="186"/>
      <c r="D18" s="303" t="s">
        <v>303</v>
      </c>
      <c r="E18" s="143"/>
      <c r="F18" s="142" t="s">
        <v>717</v>
      </c>
      <c r="G18" s="143" t="s">
        <v>716</v>
      </c>
      <c r="H18" s="144">
        <f t="shared" si="4"/>
        <v>45967</v>
      </c>
      <c r="I18" s="144">
        <f t="shared" si="1"/>
        <v>45980</v>
      </c>
      <c r="J18" s="144">
        <f t="shared" si="2"/>
        <v>45984</v>
      </c>
      <c r="K18" s="143">
        <f t="shared" si="3"/>
        <v>45986</v>
      </c>
      <c r="M18" s="14"/>
    </row>
    <row r="19" spans="1:13" s="127" customFormat="1" ht="1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142" t="s">
        <v>718</v>
      </c>
      <c r="G19" s="143" t="s">
        <v>719</v>
      </c>
      <c r="H19" s="144">
        <f t="shared" si="4"/>
        <v>45974</v>
      </c>
      <c r="I19" s="144">
        <f t="shared" ref="I19:I21" si="5">H19+13</f>
        <v>45987</v>
      </c>
      <c r="J19" s="144">
        <f t="shared" ref="J19:J21" si="6">I19+4</f>
        <v>45991</v>
      </c>
      <c r="K19" s="143">
        <f t="shared" ref="K19:K21" si="7">J19+2</f>
        <v>45993</v>
      </c>
      <c r="M19" s="14"/>
    </row>
    <row r="20" spans="1:13" s="127" customFormat="1" ht="15" customHeight="1">
      <c r="A20" s="361"/>
      <c r="B20" s="273" t="s">
        <v>305</v>
      </c>
      <c r="C20" s="186" t="s">
        <v>306</v>
      </c>
      <c r="D20" s="142">
        <f t="shared" ref="D20:D21" si="8">D19+7</f>
        <v>45971</v>
      </c>
      <c r="E20" s="143">
        <f t="shared" si="0"/>
        <v>45973</v>
      </c>
      <c r="F20" s="142" t="s">
        <v>720</v>
      </c>
      <c r="G20" s="143"/>
      <c r="H20" s="144">
        <f t="shared" si="4"/>
        <v>45981</v>
      </c>
      <c r="I20" s="144">
        <f t="shared" si="5"/>
        <v>45994</v>
      </c>
      <c r="J20" s="144">
        <f t="shared" si="6"/>
        <v>45998</v>
      </c>
      <c r="K20" s="143">
        <f t="shared" si="7"/>
        <v>46000</v>
      </c>
      <c r="M20" s="14"/>
    </row>
    <row r="21" spans="1:13" s="127" customFormat="1" ht="15" customHeight="1">
      <c r="A21" s="361"/>
      <c r="B21" s="273" t="s">
        <v>294</v>
      </c>
      <c r="C21" s="186" t="s">
        <v>307</v>
      </c>
      <c r="D21" s="142">
        <f t="shared" si="8"/>
        <v>45978</v>
      </c>
      <c r="E21" s="143">
        <f t="shared" si="0"/>
        <v>45980</v>
      </c>
      <c r="F21" s="142" t="s">
        <v>711</v>
      </c>
      <c r="G21" s="143" t="s">
        <v>716</v>
      </c>
      <c r="H21" s="144">
        <f t="shared" si="4"/>
        <v>45988</v>
      </c>
      <c r="I21" s="144">
        <f t="shared" si="5"/>
        <v>46001</v>
      </c>
      <c r="J21" s="144">
        <f t="shared" si="6"/>
        <v>46005</v>
      </c>
      <c r="K21" s="143">
        <f t="shared" si="7"/>
        <v>46007</v>
      </c>
      <c r="M21" s="14"/>
    </row>
    <row r="22" spans="1:13" s="127" customFormat="1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147" t="s">
        <v>713</v>
      </c>
      <c r="G22" s="148" t="s">
        <v>716</v>
      </c>
      <c r="H22" s="149">
        <f t="shared" si="4"/>
        <v>45995</v>
      </c>
      <c r="I22" s="149">
        <f t="shared" ref="I22" si="9">H22+13</f>
        <v>46008</v>
      </c>
      <c r="J22" s="149">
        <f t="shared" ref="J22" si="10">I22+4</f>
        <v>46012</v>
      </c>
      <c r="K22" s="148">
        <f t="shared" ref="K22" si="11">J22+2</f>
        <v>46014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53" t="s">
        <v>281</v>
      </c>
      <c r="F24" s="388"/>
      <c r="G24" s="389"/>
      <c r="H24" s="133" t="s">
        <v>281</v>
      </c>
      <c r="I24" s="227" t="s">
        <v>702</v>
      </c>
      <c r="J24" s="248" t="s">
        <v>703</v>
      </c>
      <c r="K24" s="249" t="s">
        <v>704</v>
      </c>
    </row>
    <row r="25" spans="1:13" s="14" customFormat="1" ht="15" customHeight="1">
      <c r="A25" s="364" t="s">
        <v>284</v>
      </c>
      <c r="B25" s="366"/>
      <c r="C25" s="367"/>
      <c r="D25" s="136" t="s">
        <v>285</v>
      </c>
      <c r="E25" s="139" t="s">
        <v>315</v>
      </c>
      <c r="F25" s="386" t="s">
        <v>394</v>
      </c>
      <c r="G25" s="387"/>
      <c r="H25" s="195" t="s">
        <v>395</v>
      </c>
      <c r="I25" s="232" t="s">
        <v>705</v>
      </c>
      <c r="J25" s="190" t="s">
        <v>706</v>
      </c>
      <c r="K25" s="191" t="s">
        <v>707</v>
      </c>
    </row>
    <row r="26" spans="1:13" s="14" customFormat="1" ht="15" customHeight="1">
      <c r="A26" s="365"/>
      <c r="B26" s="368"/>
      <c r="C26" s="369"/>
      <c r="D26" s="140" t="s">
        <v>57</v>
      </c>
      <c r="E26" s="155" t="s">
        <v>291</v>
      </c>
      <c r="F26" s="386"/>
      <c r="G26" s="387"/>
      <c r="H26" s="231" t="s">
        <v>291</v>
      </c>
      <c r="I26" s="232" t="s">
        <v>708</v>
      </c>
      <c r="J26" s="190" t="s">
        <v>709</v>
      </c>
      <c r="K26" s="191" t="s">
        <v>710</v>
      </c>
    </row>
    <row r="27" spans="1:13" s="14" customFormat="1" ht="15" customHeight="1">
      <c r="A27" s="361" t="s">
        <v>55</v>
      </c>
      <c r="B27" s="273" t="s">
        <v>322</v>
      </c>
      <c r="C27" s="186" t="s">
        <v>323</v>
      </c>
      <c r="D27" s="142">
        <v>45940</v>
      </c>
      <c r="E27" s="143">
        <f t="shared" ref="E27:E35" si="12">D27+3</f>
        <v>45943</v>
      </c>
      <c r="F27" s="142" t="s">
        <v>711</v>
      </c>
      <c r="G27" s="143" t="s">
        <v>712</v>
      </c>
      <c r="H27" s="144">
        <v>45939</v>
      </c>
      <c r="I27" s="144">
        <f t="shared" ref="I27:I28" si="13">H27+13</f>
        <v>45952</v>
      </c>
      <c r="J27" s="144">
        <f t="shared" ref="J27:J28" si="14">I27+4</f>
        <v>45956</v>
      </c>
      <c r="K27" s="143">
        <f t="shared" ref="K27:K28" si="15">J27+2</f>
        <v>45958</v>
      </c>
    </row>
    <row r="28" spans="1:13" s="14" customFormat="1" ht="15" customHeight="1">
      <c r="A28" s="361"/>
      <c r="B28" s="273" t="s">
        <v>324</v>
      </c>
      <c r="C28" s="186" t="s">
        <v>325</v>
      </c>
      <c r="D28" s="142">
        <v>45945</v>
      </c>
      <c r="E28" s="143">
        <f t="shared" si="12"/>
        <v>45948</v>
      </c>
      <c r="F28" s="142" t="s">
        <v>713</v>
      </c>
      <c r="G28" s="143" t="s">
        <v>712</v>
      </c>
      <c r="H28" s="144">
        <f t="shared" ref="H28:H35" si="16">H27+7</f>
        <v>45946</v>
      </c>
      <c r="I28" s="144">
        <f t="shared" si="13"/>
        <v>45959</v>
      </c>
      <c r="J28" s="144">
        <f t="shared" si="14"/>
        <v>45963</v>
      </c>
      <c r="K28" s="143">
        <f t="shared" si="15"/>
        <v>45965</v>
      </c>
    </row>
    <row r="29" spans="1:13" s="14" customFormat="1" ht="15" customHeight="1">
      <c r="A29" s="361"/>
      <c r="B29" s="273" t="s">
        <v>326</v>
      </c>
      <c r="C29" s="186" t="s">
        <v>323</v>
      </c>
      <c r="D29" s="306" t="s">
        <v>301</v>
      </c>
      <c r="E29" s="143"/>
      <c r="F29" s="142" t="s">
        <v>714</v>
      </c>
      <c r="G29" s="143"/>
      <c r="H29" s="144" t="s">
        <v>403</v>
      </c>
      <c r="I29" s="144"/>
      <c r="J29" s="144"/>
      <c r="K29" s="143"/>
    </row>
    <row r="30" spans="1:13" s="14" customFormat="1" ht="15" customHeight="1">
      <c r="A30" s="361"/>
      <c r="B30" s="273" t="s">
        <v>322</v>
      </c>
      <c r="C30" s="186" t="s">
        <v>327</v>
      </c>
      <c r="D30" s="306" t="s">
        <v>301</v>
      </c>
      <c r="E30" s="143"/>
      <c r="F30" s="142" t="s">
        <v>715</v>
      </c>
      <c r="G30" s="143" t="s">
        <v>716</v>
      </c>
      <c r="H30" s="144">
        <v>45960</v>
      </c>
      <c r="I30" s="144">
        <f t="shared" ref="I30:I35" si="17">H30+13</f>
        <v>45973</v>
      </c>
      <c r="J30" s="144">
        <f t="shared" ref="J30:J35" si="18">I30+4</f>
        <v>45977</v>
      </c>
      <c r="K30" s="143">
        <f t="shared" ref="K30:K35" si="19">J30+2</f>
        <v>45979</v>
      </c>
    </row>
    <row r="31" spans="1:13" s="14" customFormat="1" ht="15" customHeight="1">
      <c r="A31" s="361"/>
      <c r="B31" s="273" t="s">
        <v>324</v>
      </c>
      <c r="C31" s="186" t="s">
        <v>328</v>
      </c>
      <c r="D31" s="306" t="s">
        <v>301</v>
      </c>
      <c r="E31" s="143"/>
      <c r="F31" s="142" t="s">
        <v>717</v>
      </c>
      <c r="G31" s="143" t="s">
        <v>716</v>
      </c>
      <c r="H31" s="144">
        <f t="shared" si="16"/>
        <v>45967</v>
      </c>
      <c r="I31" s="144">
        <f t="shared" si="17"/>
        <v>45980</v>
      </c>
      <c r="J31" s="144">
        <f t="shared" si="18"/>
        <v>45984</v>
      </c>
      <c r="K31" s="143">
        <f t="shared" si="19"/>
        <v>45986</v>
      </c>
    </row>
    <row r="32" spans="1:13" s="14" customFormat="1" ht="15" customHeight="1">
      <c r="A32" s="361"/>
      <c r="B32" s="273" t="s">
        <v>326</v>
      </c>
      <c r="C32" s="186" t="s">
        <v>327</v>
      </c>
      <c r="D32" s="142">
        <v>45966</v>
      </c>
      <c r="E32" s="143">
        <f t="shared" si="12"/>
        <v>45969</v>
      </c>
      <c r="F32" s="142" t="s">
        <v>718</v>
      </c>
      <c r="G32" s="143" t="s">
        <v>719</v>
      </c>
      <c r="H32" s="144">
        <f t="shared" si="16"/>
        <v>45974</v>
      </c>
      <c r="I32" s="144">
        <f t="shared" si="17"/>
        <v>45987</v>
      </c>
      <c r="J32" s="144">
        <f t="shared" si="18"/>
        <v>45991</v>
      </c>
      <c r="K32" s="143">
        <f t="shared" si="19"/>
        <v>45993</v>
      </c>
    </row>
    <row r="33" spans="1:16379" s="14" customFormat="1" ht="15" customHeight="1">
      <c r="A33" s="361"/>
      <c r="B33" s="273" t="s">
        <v>322</v>
      </c>
      <c r="C33" s="186" t="s">
        <v>329</v>
      </c>
      <c r="D33" s="142">
        <f t="shared" ref="D33:D34" si="20">D32+7</f>
        <v>45973</v>
      </c>
      <c r="E33" s="143">
        <f t="shared" si="12"/>
        <v>45976</v>
      </c>
      <c r="F33" s="142" t="s">
        <v>720</v>
      </c>
      <c r="G33" s="143"/>
      <c r="H33" s="144">
        <f t="shared" si="16"/>
        <v>45981</v>
      </c>
      <c r="I33" s="144">
        <f t="shared" si="17"/>
        <v>45994</v>
      </c>
      <c r="J33" s="144">
        <f t="shared" si="18"/>
        <v>45998</v>
      </c>
      <c r="K33" s="143">
        <f t="shared" si="19"/>
        <v>46000</v>
      </c>
    </row>
    <row r="34" spans="1:16379" s="14" customFormat="1" ht="15" customHeight="1">
      <c r="A34" s="361"/>
      <c r="B34" s="273" t="s">
        <v>324</v>
      </c>
      <c r="C34" s="186" t="s">
        <v>330</v>
      </c>
      <c r="D34" s="142">
        <f t="shared" si="20"/>
        <v>45980</v>
      </c>
      <c r="E34" s="143">
        <f t="shared" si="12"/>
        <v>45983</v>
      </c>
      <c r="F34" s="142" t="s">
        <v>711</v>
      </c>
      <c r="G34" s="143" t="s">
        <v>716</v>
      </c>
      <c r="H34" s="144">
        <f t="shared" si="16"/>
        <v>45988</v>
      </c>
      <c r="I34" s="144">
        <f t="shared" si="17"/>
        <v>46001</v>
      </c>
      <c r="J34" s="144">
        <f t="shared" si="18"/>
        <v>46005</v>
      </c>
      <c r="K34" s="143">
        <f t="shared" si="19"/>
        <v>46007</v>
      </c>
    </row>
    <row r="35" spans="1:16379" s="14" customFormat="1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8">
        <f t="shared" si="12"/>
        <v>45990</v>
      </c>
      <c r="F35" s="147" t="s">
        <v>713</v>
      </c>
      <c r="G35" s="148" t="s">
        <v>716</v>
      </c>
      <c r="H35" s="149">
        <f t="shared" si="16"/>
        <v>45995</v>
      </c>
      <c r="I35" s="149">
        <f t="shared" si="17"/>
        <v>46008</v>
      </c>
      <c r="J35" s="149">
        <f t="shared" si="18"/>
        <v>46012</v>
      </c>
      <c r="K35" s="148">
        <f t="shared" si="19"/>
        <v>46014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390</v>
      </c>
      <c r="B37" s="201" t="s">
        <v>721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276</v>
      </c>
      <c r="B38" s="131" t="s">
        <v>277</v>
      </c>
      <c r="C38" s="132" t="s">
        <v>278</v>
      </c>
      <c r="D38" s="133" t="s">
        <v>279</v>
      </c>
      <c r="E38" s="153" t="s">
        <v>281</v>
      </c>
      <c r="F38" s="388"/>
      <c r="G38" s="389"/>
      <c r="H38" s="236" t="s">
        <v>281</v>
      </c>
      <c r="I38" s="227" t="s">
        <v>722</v>
      </c>
      <c r="J38" s="249" t="s">
        <v>723</v>
      </c>
    </row>
    <row r="39" spans="1:16379" s="127" customFormat="1" ht="15" customHeight="1">
      <c r="A39" s="384" t="s">
        <v>284</v>
      </c>
      <c r="B39" s="366"/>
      <c r="C39" s="367"/>
      <c r="D39" s="136" t="s">
        <v>285</v>
      </c>
      <c r="E39" s="139" t="s">
        <v>286</v>
      </c>
      <c r="F39" s="386" t="s">
        <v>394</v>
      </c>
      <c r="G39" s="387"/>
      <c r="H39" s="189" t="s">
        <v>395</v>
      </c>
      <c r="I39" s="232" t="s">
        <v>724</v>
      </c>
      <c r="J39" s="191" t="s">
        <v>725</v>
      </c>
    </row>
    <row r="40" spans="1:16379" s="127" customFormat="1" ht="15" customHeight="1">
      <c r="A40" s="384"/>
      <c r="B40" s="368"/>
      <c r="C40" s="369"/>
      <c r="D40" s="140" t="s">
        <v>289</v>
      </c>
      <c r="E40" s="209" t="s">
        <v>291</v>
      </c>
      <c r="F40" s="386"/>
      <c r="G40" s="387"/>
      <c r="H40" s="189" t="s">
        <v>291</v>
      </c>
      <c r="I40" s="232" t="s">
        <v>726</v>
      </c>
      <c r="J40" s="191" t="s">
        <v>727</v>
      </c>
      <c r="M40" s="14"/>
    </row>
    <row r="41" spans="1:16379" s="127" customFormat="1" ht="15" customHeight="1">
      <c r="A41" s="360" t="s">
        <v>49</v>
      </c>
      <c r="B41" s="273" t="s">
        <v>294</v>
      </c>
      <c r="C41" s="186" t="s">
        <v>295</v>
      </c>
      <c r="D41" s="142">
        <v>45937</v>
      </c>
      <c r="E41" s="143">
        <f t="shared" ref="E41:E49" si="21">D41+2</f>
        <v>45939</v>
      </c>
      <c r="F41" s="142" t="s">
        <v>728</v>
      </c>
      <c r="G41" s="143" t="s">
        <v>729</v>
      </c>
      <c r="H41" s="144">
        <v>45940</v>
      </c>
      <c r="I41" s="144">
        <f t="shared" ref="I41:I47" si="22">H41+13</f>
        <v>45953</v>
      </c>
      <c r="J41" s="143">
        <f t="shared" ref="J41:J47" si="23">I41+4</f>
        <v>45957</v>
      </c>
      <c r="M41" s="14"/>
    </row>
    <row r="42" spans="1:16379" s="127" customFormat="1" ht="15" customHeight="1">
      <c r="A42" s="361"/>
      <c r="B42" s="273" t="s">
        <v>296</v>
      </c>
      <c r="C42" s="186" t="s">
        <v>297</v>
      </c>
      <c r="D42" s="142">
        <v>45942</v>
      </c>
      <c r="E42" s="143">
        <f t="shared" si="21"/>
        <v>45944</v>
      </c>
      <c r="F42" s="142" t="s">
        <v>730</v>
      </c>
      <c r="G42" s="143"/>
      <c r="H42" s="144" t="s">
        <v>403</v>
      </c>
      <c r="I42" s="144"/>
      <c r="J42" s="143"/>
      <c r="M42" s="14"/>
    </row>
    <row r="43" spans="1:16379" s="127" customFormat="1" ht="15" customHeight="1">
      <c r="A43" s="361"/>
      <c r="B43" s="273" t="s">
        <v>298</v>
      </c>
      <c r="C43" s="186" t="s">
        <v>299</v>
      </c>
      <c r="D43" s="142">
        <v>45946</v>
      </c>
      <c r="E43" s="143">
        <f t="shared" si="21"/>
        <v>45948</v>
      </c>
      <c r="F43" s="142" t="s">
        <v>731</v>
      </c>
      <c r="G43" s="143" t="s">
        <v>732</v>
      </c>
      <c r="H43" s="144">
        <v>45954</v>
      </c>
      <c r="I43" s="144">
        <f t="shared" si="22"/>
        <v>45967</v>
      </c>
      <c r="J43" s="143">
        <f t="shared" si="23"/>
        <v>45971</v>
      </c>
      <c r="M43" s="14"/>
    </row>
    <row r="44" spans="1:16379" s="127" customFormat="1" ht="15" customHeight="1">
      <c r="A44" s="361"/>
      <c r="B44" s="273" t="s">
        <v>294</v>
      </c>
      <c r="C44" s="186" t="s">
        <v>300</v>
      </c>
      <c r="D44" s="142">
        <v>45957</v>
      </c>
      <c r="E44" s="143">
        <f t="shared" si="21"/>
        <v>45959</v>
      </c>
      <c r="F44" s="142" t="s">
        <v>733</v>
      </c>
      <c r="G44" s="143" t="s">
        <v>734</v>
      </c>
      <c r="H44" s="144">
        <f t="shared" ref="H44" si="24">H43+7</f>
        <v>45961</v>
      </c>
      <c r="I44" s="144">
        <f t="shared" si="22"/>
        <v>45974</v>
      </c>
      <c r="J44" s="143">
        <f t="shared" si="23"/>
        <v>45978</v>
      </c>
      <c r="M44" s="14"/>
    </row>
    <row r="45" spans="1:16379" s="127" customFormat="1" ht="15" customHeight="1">
      <c r="A45" s="361"/>
      <c r="B45" s="273" t="s">
        <v>302</v>
      </c>
      <c r="C45" s="186"/>
      <c r="D45" s="303" t="s">
        <v>303</v>
      </c>
      <c r="E45" s="143"/>
      <c r="F45" s="142" t="s">
        <v>735</v>
      </c>
      <c r="G45" s="143" t="s">
        <v>736</v>
      </c>
      <c r="H45" s="144">
        <f t="shared" ref="H45:H49" si="25">H44+7</f>
        <v>45968</v>
      </c>
      <c r="I45" s="144">
        <f t="shared" si="22"/>
        <v>45981</v>
      </c>
      <c r="J45" s="143">
        <f t="shared" si="23"/>
        <v>45985</v>
      </c>
      <c r="M45" s="14"/>
    </row>
    <row r="46" spans="1:16379" s="127" customFormat="1" ht="15" customHeight="1">
      <c r="A46" s="361"/>
      <c r="B46" s="273" t="s">
        <v>296</v>
      </c>
      <c r="C46" s="186" t="s">
        <v>304</v>
      </c>
      <c r="D46" s="142">
        <v>45964</v>
      </c>
      <c r="E46" s="143">
        <f t="shared" si="21"/>
        <v>45966</v>
      </c>
      <c r="F46" s="142" t="s">
        <v>737</v>
      </c>
      <c r="G46" s="143" t="s">
        <v>716</v>
      </c>
      <c r="H46" s="144">
        <f t="shared" si="25"/>
        <v>45975</v>
      </c>
      <c r="I46" s="144">
        <f t="shared" si="22"/>
        <v>45988</v>
      </c>
      <c r="J46" s="143">
        <f t="shared" si="23"/>
        <v>45992</v>
      </c>
      <c r="M46" s="14"/>
    </row>
    <row r="47" spans="1:16379" s="127" customFormat="1" ht="15" customHeight="1">
      <c r="A47" s="361"/>
      <c r="B47" s="273" t="s">
        <v>305</v>
      </c>
      <c r="C47" s="186" t="s">
        <v>306</v>
      </c>
      <c r="D47" s="142">
        <f t="shared" ref="D47:D48" si="26">D46+7</f>
        <v>45971</v>
      </c>
      <c r="E47" s="143">
        <f t="shared" si="21"/>
        <v>45973</v>
      </c>
      <c r="F47" s="142" t="s">
        <v>728</v>
      </c>
      <c r="G47" s="143" t="s">
        <v>738</v>
      </c>
      <c r="H47" s="144">
        <f t="shared" si="25"/>
        <v>45982</v>
      </c>
      <c r="I47" s="144">
        <f t="shared" si="22"/>
        <v>45995</v>
      </c>
      <c r="J47" s="143">
        <f t="shared" si="23"/>
        <v>45999</v>
      </c>
      <c r="M47" s="14"/>
    </row>
    <row r="48" spans="1:16379" s="127" customFormat="1" ht="15" customHeight="1">
      <c r="A48" s="361"/>
      <c r="B48" s="273" t="s">
        <v>294</v>
      </c>
      <c r="C48" s="186" t="s">
        <v>307</v>
      </c>
      <c r="D48" s="142">
        <f t="shared" si="26"/>
        <v>45978</v>
      </c>
      <c r="E48" s="143">
        <f t="shared" si="21"/>
        <v>45980</v>
      </c>
      <c r="F48" s="142" t="s">
        <v>730</v>
      </c>
      <c r="G48" s="143" t="s">
        <v>739</v>
      </c>
      <c r="H48" s="144">
        <f t="shared" si="25"/>
        <v>45989</v>
      </c>
      <c r="I48" s="144">
        <f t="shared" ref="I48:I49" si="27">H48+13</f>
        <v>46002</v>
      </c>
      <c r="J48" s="143">
        <f t="shared" ref="J48:J49" si="28">I48+4</f>
        <v>46006</v>
      </c>
      <c r="M48" s="14"/>
    </row>
    <row r="49" spans="1:16379" s="127" customFormat="1" ht="15" customHeight="1" thickBot="1">
      <c r="A49" s="362"/>
      <c r="B49" s="272" t="s">
        <v>296</v>
      </c>
      <c r="C49" s="148" t="s">
        <v>308</v>
      </c>
      <c r="D49" s="147">
        <f>D48+7</f>
        <v>45985</v>
      </c>
      <c r="E49" s="148">
        <f t="shared" si="21"/>
        <v>45987</v>
      </c>
      <c r="F49" s="147" t="s">
        <v>731</v>
      </c>
      <c r="G49" s="148" t="s">
        <v>740</v>
      </c>
      <c r="H49" s="149">
        <f t="shared" si="25"/>
        <v>45996</v>
      </c>
      <c r="I49" s="149">
        <f t="shared" si="27"/>
        <v>46009</v>
      </c>
      <c r="J49" s="148">
        <f t="shared" si="28"/>
        <v>46013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276</v>
      </c>
      <c r="B51" s="131" t="s">
        <v>277</v>
      </c>
      <c r="C51" s="132" t="s">
        <v>278</v>
      </c>
      <c r="D51" s="133" t="s">
        <v>279</v>
      </c>
      <c r="E51" s="153" t="s">
        <v>281</v>
      </c>
      <c r="F51" s="388"/>
      <c r="G51" s="389"/>
      <c r="H51" s="236" t="s">
        <v>281</v>
      </c>
      <c r="I51" s="227" t="s">
        <v>722</v>
      </c>
      <c r="J51" s="249" t="s">
        <v>723</v>
      </c>
    </row>
    <row r="52" spans="1:16379" s="14" customFormat="1" ht="15" customHeight="1">
      <c r="A52" s="364" t="s">
        <v>284</v>
      </c>
      <c r="B52" s="366"/>
      <c r="C52" s="367"/>
      <c r="D52" s="136" t="s">
        <v>285</v>
      </c>
      <c r="E52" s="139" t="s">
        <v>315</v>
      </c>
      <c r="F52" s="386" t="s">
        <v>394</v>
      </c>
      <c r="G52" s="387"/>
      <c r="H52" s="189" t="s">
        <v>395</v>
      </c>
      <c r="I52" s="232" t="s">
        <v>724</v>
      </c>
      <c r="J52" s="191" t="s">
        <v>725</v>
      </c>
    </row>
    <row r="53" spans="1:16379" s="14" customFormat="1" ht="15" customHeight="1">
      <c r="A53" s="365"/>
      <c r="B53" s="368"/>
      <c r="C53" s="369"/>
      <c r="D53" s="140" t="s">
        <v>57</v>
      </c>
      <c r="E53" s="155" t="s">
        <v>291</v>
      </c>
      <c r="F53" s="386"/>
      <c r="G53" s="387"/>
      <c r="H53" s="189" t="s">
        <v>291</v>
      </c>
      <c r="I53" s="232" t="s">
        <v>726</v>
      </c>
      <c r="J53" s="191" t="s">
        <v>727</v>
      </c>
    </row>
    <row r="54" spans="1:16379" s="14" customFormat="1" ht="15" customHeight="1">
      <c r="A54" s="361" t="s">
        <v>55</v>
      </c>
      <c r="B54" s="273" t="s">
        <v>322</v>
      </c>
      <c r="C54" s="186" t="s">
        <v>323</v>
      </c>
      <c r="D54" s="142">
        <v>45940</v>
      </c>
      <c r="E54" s="143">
        <f t="shared" ref="E54:E62" si="29">D54+3</f>
        <v>45943</v>
      </c>
      <c r="F54" s="142" t="s">
        <v>728</v>
      </c>
      <c r="G54" s="143" t="s">
        <v>729</v>
      </c>
      <c r="H54" s="144">
        <v>45940</v>
      </c>
      <c r="I54" s="144">
        <f t="shared" ref="I54" si="30">H54+13</f>
        <v>45953</v>
      </c>
      <c r="J54" s="143">
        <f t="shared" ref="J54" si="31">I54+4</f>
        <v>45957</v>
      </c>
    </row>
    <row r="55" spans="1:16379" s="14" customFormat="1" ht="15" customHeight="1">
      <c r="A55" s="361"/>
      <c r="B55" s="273" t="s">
        <v>324</v>
      </c>
      <c r="C55" s="186" t="s">
        <v>325</v>
      </c>
      <c r="D55" s="142">
        <v>45945</v>
      </c>
      <c r="E55" s="143">
        <f t="shared" si="29"/>
        <v>45948</v>
      </c>
      <c r="F55" s="142" t="s">
        <v>730</v>
      </c>
      <c r="G55" s="143"/>
      <c r="H55" s="144" t="s">
        <v>403</v>
      </c>
      <c r="I55" s="144"/>
      <c r="J55" s="143"/>
    </row>
    <row r="56" spans="1:16379" s="14" customFormat="1" ht="15" customHeight="1">
      <c r="A56" s="361"/>
      <c r="B56" s="273" t="s">
        <v>326</v>
      </c>
      <c r="C56" s="186" t="s">
        <v>323</v>
      </c>
      <c r="D56" s="306" t="s">
        <v>301</v>
      </c>
      <c r="E56" s="143"/>
      <c r="F56" s="142" t="s">
        <v>731</v>
      </c>
      <c r="G56" s="143" t="s">
        <v>732</v>
      </c>
      <c r="H56" s="144">
        <v>45954</v>
      </c>
      <c r="I56" s="144">
        <f t="shared" ref="I56:I62" si="32">H56+13</f>
        <v>45967</v>
      </c>
      <c r="J56" s="143">
        <f t="shared" ref="J56:J62" si="33">I56+4</f>
        <v>45971</v>
      </c>
    </row>
    <row r="57" spans="1:16379" s="14" customFormat="1" ht="15" customHeight="1">
      <c r="A57" s="361"/>
      <c r="B57" s="273" t="s">
        <v>322</v>
      </c>
      <c r="C57" s="186" t="s">
        <v>327</v>
      </c>
      <c r="D57" s="306" t="s">
        <v>301</v>
      </c>
      <c r="E57" s="143"/>
      <c r="F57" s="142" t="s">
        <v>733</v>
      </c>
      <c r="G57" s="143" t="s">
        <v>734</v>
      </c>
      <c r="H57" s="144">
        <f t="shared" ref="H57:H62" si="34">H56+7</f>
        <v>45961</v>
      </c>
      <c r="I57" s="144">
        <f t="shared" si="32"/>
        <v>45974</v>
      </c>
      <c r="J57" s="143">
        <f t="shared" si="33"/>
        <v>45978</v>
      </c>
    </row>
    <row r="58" spans="1:16379" s="14" customFormat="1" ht="15" customHeight="1">
      <c r="A58" s="361"/>
      <c r="B58" s="273" t="s">
        <v>324</v>
      </c>
      <c r="C58" s="186" t="s">
        <v>328</v>
      </c>
      <c r="D58" s="306" t="s">
        <v>301</v>
      </c>
      <c r="E58" s="143"/>
      <c r="F58" s="142" t="s">
        <v>735</v>
      </c>
      <c r="G58" s="143" t="s">
        <v>736</v>
      </c>
      <c r="H58" s="144">
        <f t="shared" si="34"/>
        <v>45968</v>
      </c>
      <c r="I58" s="144">
        <f t="shared" si="32"/>
        <v>45981</v>
      </c>
      <c r="J58" s="143">
        <f t="shared" si="33"/>
        <v>45985</v>
      </c>
    </row>
    <row r="59" spans="1:16379" s="14" customFormat="1" ht="15" customHeight="1">
      <c r="A59" s="361"/>
      <c r="B59" s="273" t="s">
        <v>326</v>
      </c>
      <c r="C59" s="186" t="s">
        <v>327</v>
      </c>
      <c r="D59" s="142">
        <v>45966</v>
      </c>
      <c r="E59" s="143">
        <f t="shared" si="29"/>
        <v>45969</v>
      </c>
      <c r="F59" s="142" t="s">
        <v>737</v>
      </c>
      <c r="G59" s="143" t="s">
        <v>716</v>
      </c>
      <c r="H59" s="144">
        <f t="shared" si="34"/>
        <v>45975</v>
      </c>
      <c r="I59" s="144">
        <f t="shared" si="32"/>
        <v>45988</v>
      </c>
      <c r="J59" s="143">
        <f t="shared" si="33"/>
        <v>45992</v>
      </c>
    </row>
    <row r="60" spans="1:16379" s="14" customFormat="1" ht="15" customHeight="1">
      <c r="A60" s="361"/>
      <c r="B60" s="273" t="s">
        <v>322</v>
      </c>
      <c r="C60" s="186" t="s">
        <v>329</v>
      </c>
      <c r="D60" s="142">
        <f t="shared" ref="D60:D61" si="35">D59+7</f>
        <v>45973</v>
      </c>
      <c r="E60" s="143">
        <f t="shared" si="29"/>
        <v>45976</v>
      </c>
      <c r="F60" s="142" t="s">
        <v>728</v>
      </c>
      <c r="G60" s="143" t="s">
        <v>738</v>
      </c>
      <c r="H60" s="144">
        <f t="shared" si="34"/>
        <v>45982</v>
      </c>
      <c r="I60" s="144">
        <f t="shared" si="32"/>
        <v>45995</v>
      </c>
      <c r="J60" s="143">
        <f t="shared" si="33"/>
        <v>45999</v>
      </c>
    </row>
    <row r="61" spans="1:16379" s="14" customFormat="1" ht="15" customHeight="1">
      <c r="A61" s="361"/>
      <c r="B61" s="273" t="s">
        <v>324</v>
      </c>
      <c r="C61" s="186" t="s">
        <v>330</v>
      </c>
      <c r="D61" s="142">
        <f t="shared" si="35"/>
        <v>45980</v>
      </c>
      <c r="E61" s="143">
        <f t="shared" si="29"/>
        <v>45983</v>
      </c>
      <c r="F61" s="142" t="s">
        <v>730</v>
      </c>
      <c r="G61" s="143" t="s">
        <v>739</v>
      </c>
      <c r="H61" s="144">
        <f t="shared" si="34"/>
        <v>45989</v>
      </c>
      <c r="I61" s="144">
        <f t="shared" si="32"/>
        <v>46002</v>
      </c>
      <c r="J61" s="143">
        <f t="shared" si="33"/>
        <v>46006</v>
      </c>
    </row>
    <row r="62" spans="1:16379" s="14" customFormat="1" ht="15" customHeight="1" thickBot="1">
      <c r="A62" s="362"/>
      <c r="B62" s="272" t="s">
        <v>326</v>
      </c>
      <c r="C62" s="148" t="s">
        <v>329</v>
      </c>
      <c r="D62" s="147">
        <f>D61+7</f>
        <v>45987</v>
      </c>
      <c r="E62" s="148">
        <f t="shared" si="29"/>
        <v>45990</v>
      </c>
      <c r="F62" s="147" t="s">
        <v>731</v>
      </c>
      <c r="G62" s="148" t="s">
        <v>740</v>
      </c>
      <c r="H62" s="149">
        <f t="shared" si="34"/>
        <v>45996</v>
      </c>
      <c r="I62" s="149">
        <f t="shared" si="32"/>
        <v>46009</v>
      </c>
      <c r="J62" s="148">
        <f t="shared" si="33"/>
        <v>46013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350</v>
      </c>
      <c r="K64" s="157"/>
      <c r="L64" s="157"/>
      <c r="M64" s="157"/>
    </row>
    <row r="65" spans="1:10" s="156" customFormat="1" ht="15" customHeight="1">
      <c r="A65" s="363" t="s">
        <v>351</v>
      </c>
      <c r="B65" s="363"/>
      <c r="C65" s="363"/>
      <c r="D65" s="363"/>
      <c r="E65" s="363"/>
      <c r="F65" s="363"/>
      <c r="G65" s="363"/>
      <c r="H65" s="363"/>
      <c r="I65" s="158"/>
      <c r="J65" s="159"/>
    </row>
    <row r="66" spans="1:10" s="156" customFormat="1" ht="15" customHeight="1">
      <c r="A66" s="363"/>
      <c r="B66" s="363"/>
      <c r="C66" s="363"/>
      <c r="D66" s="363"/>
      <c r="E66" s="363"/>
      <c r="F66" s="363"/>
      <c r="G66" s="363"/>
      <c r="H66" s="363"/>
      <c r="I66" s="158"/>
      <c r="J66" s="159"/>
    </row>
    <row r="67" spans="1:10" s="156" customFormat="1" ht="15" customHeight="1">
      <c r="A67" s="156" t="s">
        <v>352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353</v>
      </c>
      <c r="B69" s="43"/>
      <c r="C69" s="43"/>
      <c r="D69" s="43"/>
      <c r="E69" s="43"/>
      <c r="F69" s="164" t="s">
        <v>354</v>
      </c>
      <c r="G69" s="162"/>
      <c r="H69" s="162"/>
      <c r="I69" s="167"/>
      <c r="J69" s="167"/>
    </row>
    <row r="70" spans="1:10" s="127" customFormat="1" ht="15" customHeight="1">
      <c r="A70" s="165" t="s">
        <v>355</v>
      </c>
      <c r="B70" s="1"/>
      <c r="C70" s="1"/>
      <c r="D70" s="1"/>
      <c r="E70" s="166"/>
      <c r="F70" s="1" t="s">
        <v>356</v>
      </c>
      <c r="G70" s="162"/>
      <c r="H70" s="162"/>
    </row>
    <row r="71" spans="1:10" s="127" customFormat="1" ht="15" customHeight="1">
      <c r="A71" s="1" t="s">
        <v>357</v>
      </c>
      <c r="B71" s="1"/>
      <c r="C71" s="1"/>
      <c r="D71" s="1"/>
      <c r="E71" s="166"/>
      <c r="F71" s="1" t="s">
        <v>358</v>
      </c>
      <c r="G71" s="162"/>
      <c r="H71" s="162"/>
    </row>
    <row r="72" spans="1:10" s="127" customFormat="1" ht="15" customHeight="1">
      <c r="A72" s="1" t="s">
        <v>359</v>
      </c>
      <c r="B72" s="1"/>
      <c r="C72" s="1"/>
      <c r="D72" s="166"/>
      <c r="E72" s="166"/>
      <c r="F72" s="1" t="s">
        <v>359</v>
      </c>
      <c r="G72" s="162"/>
      <c r="H72" s="162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"/>
      <c r="J73" s="1"/>
    </row>
    <row r="74" spans="1:10" s="127" customFormat="1" ht="15" customHeight="1">
      <c r="A74" s="164" t="s">
        <v>360</v>
      </c>
      <c r="B74" s="43"/>
      <c r="C74" s="1"/>
      <c r="D74" s="1"/>
      <c r="E74" s="1"/>
      <c r="F74" s="164" t="s">
        <v>360</v>
      </c>
      <c r="G74" s="162"/>
      <c r="H74" s="162"/>
      <c r="I74" s="1"/>
      <c r="J74" s="1"/>
    </row>
    <row r="75" spans="1:10" s="127" customFormat="1" ht="15" customHeight="1">
      <c r="A75" s="1" t="s">
        <v>361</v>
      </c>
      <c r="B75" s="1" t="s">
        <v>362</v>
      </c>
      <c r="C75" s="1"/>
      <c r="D75" s="1"/>
      <c r="E75" s="1"/>
      <c r="F75" s="1" t="s">
        <v>363</v>
      </c>
      <c r="G75" s="1" t="s">
        <v>364</v>
      </c>
      <c r="H75" s="1"/>
      <c r="I75" s="1"/>
      <c r="J75" s="1"/>
    </row>
    <row r="76" spans="1:10" s="127" customFormat="1" ht="15" customHeight="1">
      <c r="A76" s="1" t="s">
        <v>365</v>
      </c>
      <c r="B76" s="1" t="s">
        <v>366</v>
      </c>
      <c r="C76" s="1"/>
      <c r="D76" s="1"/>
      <c r="E76" s="1"/>
      <c r="F76" s="1" t="s">
        <v>367</v>
      </c>
      <c r="G76" s="1" t="s">
        <v>368</v>
      </c>
      <c r="H76" s="162"/>
      <c r="I76" s="1"/>
      <c r="J76" s="1"/>
    </row>
    <row r="77" spans="1:10" s="127" customFormat="1" ht="15" customHeight="1">
      <c r="A77" s="1" t="s">
        <v>369</v>
      </c>
      <c r="B77" s="1" t="s">
        <v>370</v>
      </c>
      <c r="C77" s="1"/>
      <c r="D77" s="1"/>
      <c r="E77" s="1"/>
      <c r="H77" s="167"/>
      <c r="I77" s="1"/>
      <c r="J77" s="1"/>
    </row>
    <row r="78" spans="1:10" s="127" customFormat="1" ht="15" customHeight="1">
      <c r="A78" s="1" t="s">
        <v>371</v>
      </c>
      <c r="B78" s="1" t="s">
        <v>372</v>
      </c>
      <c r="C78" s="1"/>
      <c r="D78" s="1"/>
      <c r="E78" s="1"/>
      <c r="H78" s="167"/>
      <c r="I78" s="1"/>
      <c r="J78" s="1"/>
    </row>
    <row r="79" spans="1:10" s="127" customFormat="1" ht="15" customHeight="1">
      <c r="A79" s="1"/>
      <c r="B79" s="1"/>
      <c r="C79" s="1"/>
      <c r="D79" s="1"/>
      <c r="E79" s="1"/>
      <c r="G79" s="168"/>
      <c r="H79" s="168"/>
      <c r="I79" s="1"/>
      <c r="J79" s="1"/>
    </row>
    <row r="80" spans="1:10" s="127" customFormat="1" ht="15" customHeight="1">
      <c r="A80" s="164" t="s">
        <v>373</v>
      </c>
      <c r="B80" s="169" t="s">
        <v>118</v>
      </c>
      <c r="C80" s="1"/>
      <c r="D80" s="1"/>
      <c r="E80" s="1"/>
      <c r="F80" s="164" t="s">
        <v>373</v>
      </c>
      <c r="G80" s="169" t="s">
        <v>118</v>
      </c>
      <c r="H80" s="168"/>
      <c r="I80" s="1"/>
      <c r="J80" s="1"/>
    </row>
    <row r="81" spans="1:16" s="127" customFormat="1" ht="15" customHeight="1">
      <c r="A81" s="170" t="s">
        <v>374</v>
      </c>
      <c r="B81" s="1"/>
      <c r="C81" s="1"/>
      <c r="D81" s="1"/>
      <c r="E81" s="1"/>
      <c r="F81" s="1" t="s">
        <v>375</v>
      </c>
      <c r="G81" s="1"/>
      <c r="H81" s="168"/>
      <c r="I81" s="1"/>
      <c r="J81" s="1"/>
    </row>
    <row r="82" spans="1:16" s="127" customFormat="1" ht="15" customHeight="1">
      <c r="A82" s="170" t="s">
        <v>376</v>
      </c>
      <c r="B82" s="169"/>
      <c r="C82" s="1"/>
      <c r="D82" s="1"/>
      <c r="E82" s="1"/>
      <c r="F82" s="1" t="s">
        <v>377</v>
      </c>
      <c r="G82" s="1"/>
      <c r="H82" s="168"/>
      <c r="I82" s="1"/>
      <c r="J82" s="1"/>
    </row>
    <row r="83" spans="1:16" s="127" customFormat="1" ht="15" customHeight="1">
      <c r="A83" s="170" t="s">
        <v>378</v>
      </c>
      <c r="B83" s="169"/>
      <c r="C83" s="1"/>
      <c r="D83" s="1"/>
      <c r="E83" s="1"/>
      <c r="G83" s="168"/>
      <c r="H83" s="1"/>
      <c r="I83" s="1"/>
      <c r="J83" s="1"/>
    </row>
    <row r="84" spans="1:16" s="127" customFormat="1" ht="15" customHeight="1">
      <c r="A84" s="170"/>
      <c r="B84" s="169"/>
      <c r="C84" s="1"/>
      <c r="D84" s="1"/>
      <c r="E84" s="1"/>
      <c r="G84" s="168"/>
      <c r="H84" s="1"/>
    </row>
    <row r="85" spans="1:16" s="127" customFormat="1" ht="15" customHeight="1">
      <c r="A85" s="164" t="s">
        <v>379</v>
      </c>
      <c r="B85" s="169" t="s">
        <v>130</v>
      </c>
      <c r="C85" s="1"/>
      <c r="D85" s="1"/>
      <c r="E85" s="1"/>
      <c r="F85" s="164" t="s">
        <v>379</v>
      </c>
      <c r="G85" s="169" t="s">
        <v>130</v>
      </c>
      <c r="H85" s="1"/>
    </row>
    <row r="86" spans="1:16" s="127" customFormat="1" ht="15" customHeight="1">
      <c r="A86" s="170" t="s">
        <v>380</v>
      </c>
      <c r="B86" s="1"/>
      <c r="C86" s="1"/>
      <c r="D86" s="1"/>
      <c r="E86" s="1"/>
      <c r="F86" s="170" t="s">
        <v>381</v>
      </c>
      <c r="G86" s="1"/>
      <c r="H86" s="1"/>
    </row>
    <row r="87" spans="1:16" s="127" customFormat="1" ht="15" customHeight="1">
      <c r="A87" s="1" t="s">
        <v>382</v>
      </c>
      <c r="B87" s="1"/>
      <c r="C87" s="1"/>
      <c r="D87" s="1"/>
      <c r="E87" s="1"/>
      <c r="H87" s="1"/>
    </row>
    <row r="88" spans="1:16" s="127" customFormat="1" ht="15" customHeight="1">
      <c r="A88" s="170" t="s">
        <v>383</v>
      </c>
      <c r="B88" s="1"/>
      <c r="C88" s="1"/>
      <c r="D88" s="1"/>
      <c r="E88" s="1"/>
      <c r="G88" s="168"/>
      <c r="H88" s="1"/>
    </row>
    <row r="89" spans="1:16" s="127" customFormat="1" ht="15" customHeight="1">
      <c r="C89" s="1"/>
      <c r="D89" s="1"/>
      <c r="E89" s="1"/>
      <c r="G89" s="168"/>
      <c r="H89" s="1"/>
    </row>
    <row r="90" spans="1:16" s="127" customFormat="1" ht="15" customHeight="1">
      <c r="C90" s="1"/>
      <c r="D90" s="1"/>
      <c r="E90" s="1"/>
      <c r="F90" s="164" t="s">
        <v>384</v>
      </c>
      <c r="G90" s="169" t="s">
        <v>166</v>
      </c>
      <c r="H90" s="1"/>
      <c r="I90" s="1"/>
      <c r="J90" s="1"/>
      <c r="K90" s="1"/>
      <c r="L90" s="1"/>
    </row>
    <row r="91" spans="1:16" s="127" customFormat="1" ht="15" customHeight="1">
      <c r="C91" s="1"/>
      <c r="D91" s="1"/>
      <c r="E91" s="1"/>
      <c r="F91" s="1" t="s">
        <v>385</v>
      </c>
      <c r="G91" s="1" t="s">
        <v>386</v>
      </c>
      <c r="H91" s="1"/>
      <c r="I91" s="1"/>
      <c r="J91" s="1"/>
      <c r="K91" s="1"/>
      <c r="L91" s="1"/>
    </row>
    <row r="92" spans="1:16" s="127" customFormat="1" ht="15" customHeight="1">
      <c r="F92" s="1" t="s">
        <v>387</v>
      </c>
      <c r="G92" s="1" t="s">
        <v>388</v>
      </c>
      <c r="I92" s="1"/>
      <c r="J92" s="1"/>
      <c r="K92" s="1"/>
      <c r="L92" s="1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H95" s="168"/>
    </row>
    <row r="96" spans="1:16" s="127" customFormat="1" ht="15" customHeight="1">
      <c r="G96" s="168"/>
      <c r="H96" s="168"/>
      <c r="O96" s="9"/>
      <c r="P96" s="9"/>
    </row>
    <row r="97" spans="1:16" ht="15" customHeight="1">
      <c r="O97" s="9"/>
      <c r="P97" s="9"/>
    </row>
    <row r="99" spans="1:16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6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6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6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6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6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  <row r="105" spans="1:16" ht="15" customHeight="1">
      <c r="A105" s="127"/>
      <c r="B105" s="127"/>
      <c r="C105" s="127"/>
      <c r="D105" s="127"/>
      <c r="E105" s="127"/>
      <c r="F105" s="127"/>
      <c r="G105" s="168"/>
      <c r="H105" s="168"/>
      <c r="I105" s="127"/>
      <c r="J105" s="127"/>
      <c r="K105" s="127"/>
      <c r="L105" s="127"/>
    </row>
  </sheetData>
  <mergeCells count="28"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  <mergeCell ref="B25:C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phoneticPr fontId="85" type="noConversion"/>
  <hyperlinks>
    <hyperlink ref="A2" location="MENU!A1" display="BACK TO MENU" xr:uid="{A21C42E4-8FB3-45EF-B881-385523B2B021}"/>
    <hyperlink ref="A72" r:id="rId1" display="http://www.tslines.com/" xr:uid="{11671500-43AE-4AB1-8551-1392F5ADF36A}"/>
    <hyperlink ref="F72" r:id="rId2" display="http://www.tslines.com/" xr:uid="{501D5E9C-51A8-4D14-AF52-18F6F195D81C}"/>
    <hyperlink ref="G85" r:id="rId3" xr:uid="{DDBABB3E-DFC9-4EAD-AF7B-8C37CB66977C}"/>
    <hyperlink ref="G90" r:id="rId4" xr:uid="{B8DD28EF-81D6-48EE-87E3-93E24A3C5069}"/>
    <hyperlink ref="B85" r:id="rId5" xr:uid="{26648E33-E9B2-4996-A374-C5C376BA0A20}"/>
    <hyperlink ref="G80" r:id="rId6" display="mailto:cus.tslhph@tslines.com.vn" xr:uid="{DCDCA54D-84F9-4C27-9728-049A21BAC57B}"/>
    <hyperlink ref="B80" r:id="rId7" display="mailto:cus.tslhph@tslines.com.vn" xr:uid="{33E780FD-2D08-4CC9-893B-783AED95FB85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71" t="s">
        <v>741</v>
      </c>
      <c r="B3" s="371"/>
      <c r="C3" s="371"/>
      <c r="D3" s="371"/>
      <c r="E3" s="371"/>
      <c r="F3" s="371"/>
      <c r="G3" s="371"/>
      <c r="H3" s="371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56" t="s">
        <v>44</v>
      </c>
      <c r="C5" s="57" t="s">
        <v>45</v>
      </c>
      <c r="D5" s="323" t="s">
        <v>742</v>
      </c>
      <c r="E5" s="324"/>
      <c r="F5" s="57" t="s">
        <v>743</v>
      </c>
      <c r="G5" s="57" t="s">
        <v>69</v>
      </c>
      <c r="H5" s="58" t="s">
        <v>70</v>
      </c>
    </row>
    <row r="6" spans="1:206" ht="14.25" customHeight="1">
      <c r="A6" s="373"/>
      <c r="B6" s="59" t="s">
        <v>744</v>
      </c>
      <c r="C6" s="60" t="s">
        <v>50</v>
      </c>
      <c r="D6" s="327" t="s">
        <v>71</v>
      </c>
      <c r="E6" s="328"/>
      <c r="F6" s="61" t="s">
        <v>73</v>
      </c>
      <c r="G6" s="61" t="s">
        <v>73</v>
      </c>
      <c r="H6" s="62" t="s">
        <v>74</v>
      </c>
    </row>
    <row r="7" spans="1:206" ht="14.25" customHeight="1" thickBot="1">
      <c r="A7" s="374"/>
      <c r="B7" s="63" t="s">
        <v>745</v>
      </c>
      <c r="C7" s="64" t="s">
        <v>61</v>
      </c>
      <c r="D7" s="325" t="s">
        <v>73</v>
      </c>
      <c r="E7" s="326"/>
      <c r="F7" s="64" t="s">
        <v>78</v>
      </c>
      <c r="G7" s="64" t="s">
        <v>75</v>
      </c>
      <c r="H7" s="65" t="s">
        <v>75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390</v>
      </c>
      <c r="B9" s="201" t="s">
        <v>746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276</v>
      </c>
      <c r="B10" s="131" t="s">
        <v>277</v>
      </c>
      <c r="C10" s="132" t="s">
        <v>278</v>
      </c>
      <c r="D10" s="133" t="s">
        <v>279</v>
      </c>
      <c r="E10" s="153" t="s">
        <v>281</v>
      </c>
      <c r="F10" s="378"/>
      <c r="G10" s="379"/>
      <c r="H10" s="187" t="s">
        <v>281</v>
      </c>
      <c r="I10" s="248" t="s">
        <v>747</v>
      </c>
      <c r="J10" s="248" t="s">
        <v>748</v>
      </c>
      <c r="K10" s="248" t="s">
        <v>749</v>
      </c>
      <c r="L10" s="248" t="s">
        <v>750</v>
      </c>
      <c r="M10" s="249" t="s">
        <v>751</v>
      </c>
      <c r="N10" s="174"/>
      <c r="O10" s="174"/>
    </row>
    <row r="11" spans="1:206" s="127" customFormat="1" ht="15" customHeight="1">
      <c r="A11" s="364" t="s">
        <v>284</v>
      </c>
      <c r="B11" s="366"/>
      <c r="C11" s="367"/>
      <c r="D11" s="136" t="s">
        <v>285</v>
      </c>
      <c r="E11" s="139" t="s">
        <v>286</v>
      </c>
      <c r="F11" s="380" t="s">
        <v>394</v>
      </c>
      <c r="G11" s="381"/>
      <c r="H11" s="214" t="s">
        <v>395</v>
      </c>
      <c r="I11" s="190" t="s">
        <v>752</v>
      </c>
      <c r="J11" s="190" t="s">
        <v>753</v>
      </c>
      <c r="K11" s="190" t="s">
        <v>753</v>
      </c>
      <c r="L11" s="190" t="s">
        <v>753</v>
      </c>
      <c r="M11" s="191" t="s">
        <v>754</v>
      </c>
      <c r="N11" s="174"/>
      <c r="O11" s="174"/>
    </row>
    <row r="12" spans="1:206" s="127" customFormat="1" ht="15" customHeight="1">
      <c r="A12" s="365"/>
      <c r="B12" s="368"/>
      <c r="C12" s="369"/>
      <c r="D12" s="140" t="s">
        <v>289</v>
      </c>
      <c r="E12" s="209" t="s">
        <v>291</v>
      </c>
      <c r="F12" s="382"/>
      <c r="G12" s="383"/>
      <c r="H12" s="189" t="s">
        <v>291</v>
      </c>
      <c r="I12" s="190" t="s">
        <v>755</v>
      </c>
      <c r="J12" s="190" t="s">
        <v>756</v>
      </c>
      <c r="K12" s="190" t="s">
        <v>757</v>
      </c>
      <c r="L12" s="190" t="s">
        <v>758</v>
      </c>
      <c r="M12" s="191" t="s">
        <v>759</v>
      </c>
      <c r="N12" s="174"/>
      <c r="O12" s="174"/>
    </row>
    <row r="13" spans="1:206" s="127" customFormat="1" ht="15" customHeight="1">
      <c r="A13" s="360" t="s">
        <v>744</v>
      </c>
      <c r="B13" s="277" t="s">
        <v>430</v>
      </c>
      <c r="C13" s="278" t="s">
        <v>760</v>
      </c>
      <c r="D13" s="142">
        <v>45628</v>
      </c>
      <c r="E13" s="143">
        <f t="shared" ref="E13:E20" si="0">D13+2</f>
        <v>45630</v>
      </c>
      <c r="F13" s="273" t="s">
        <v>302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61"/>
      <c r="B14" s="271" t="s">
        <v>650</v>
      </c>
      <c r="C14" s="143" t="s">
        <v>761</v>
      </c>
      <c r="D14" s="142">
        <v>45635</v>
      </c>
      <c r="E14" s="143">
        <f t="shared" si="0"/>
        <v>45637</v>
      </c>
      <c r="F14" s="273" t="s">
        <v>302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61"/>
      <c r="B15" s="273" t="s">
        <v>324</v>
      </c>
      <c r="C15" s="186" t="s">
        <v>762</v>
      </c>
      <c r="D15" s="142">
        <f t="shared" ref="D15:D18" si="2">D14+7</f>
        <v>45642</v>
      </c>
      <c r="E15" s="143">
        <f t="shared" si="0"/>
        <v>45644</v>
      </c>
      <c r="F15" s="273" t="s">
        <v>302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61"/>
      <c r="B16" s="273" t="s">
        <v>432</v>
      </c>
      <c r="C16" s="186" t="s">
        <v>763</v>
      </c>
      <c r="D16" s="142">
        <f t="shared" si="2"/>
        <v>45649</v>
      </c>
      <c r="E16" s="143">
        <f t="shared" si="0"/>
        <v>45651</v>
      </c>
      <c r="F16" s="273" t="s">
        <v>302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61"/>
      <c r="B17" s="273" t="s">
        <v>650</v>
      </c>
      <c r="C17" s="186" t="s">
        <v>764</v>
      </c>
      <c r="D17" s="142">
        <f t="shared" si="2"/>
        <v>45656</v>
      </c>
      <c r="E17" s="143">
        <f t="shared" si="0"/>
        <v>45658</v>
      </c>
      <c r="F17" s="273" t="s">
        <v>302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61"/>
      <c r="B18" s="273" t="s">
        <v>324</v>
      </c>
      <c r="C18" s="186" t="s">
        <v>760</v>
      </c>
      <c r="D18" s="142">
        <f t="shared" si="2"/>
        <v>45663</v>
      </c>
      <c r="E18" s="143">
        <f t="shared" si="0"/>
        <v>45665</v>
      </c>
      <c r="F18" s="273" t="s">
        <v>302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61"/>
      <c r="B19" s="273" t="s">
        <v>432</v>
      </c>
      <c r="C19" s="186" t="s">
        <v>765</v>
      </c>
      <c r="D19" s="142" t="s">
        <v>766</v>
      </c>
      <c r="E19" s="143"/>
      <c r="F19" s="273" t="s">
        <v>302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61"/>
      <c r="B20" s="273" t="s">
        <v>650</v>
      </c>
      <c r="C20" s="186" t="s">
        <v>765</v>
      </c>
      <c r="D20" s="142">
        <v>45677</v>
      </c>
      <c r="E20" s="143">
        <f t="shared" si="0"/>
        <v>45679</v>
      </c>
      <c r="F20" s="273" t="s">
        <v>302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62"/>
      <c r="B21" s="272" t="s">
        <v>324</v>
      </c>
      <c r="C21" s="148" t="s">
        <v>765</v>
      </c>
      <c r="D21" s="147">
        <f t="shared" ref="D21" si="9">D20+7</f>
        <v>45684</v>
      </c>
      <c r="E21" s="148">
        <f>D21+2</f>
        <v>45686</v>
      </c>
      <c r="F21" s="272" t="s">
        <v>302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276</v>
      </c>
      <c r="B23" s="131" t="s">
        <v>277</v>
      </c>
      <c r="C23" s="132" t="s">
        <v>278</v>
      </c>
      <c r="D23" s="133" t="s">
        <v>279</v>
      </c>
      <c r="E23" s="153" t="s">
        <v>334</v>
      </c>
      <c r="F23" s="378"/>
      <c r="G23" s="379"/>
      <c r="H23" s="133" t="s">
        <v>334</v>
      </c>
      <c r="I23" s="248" t="s">
        <v>747</v>
      </c>
      <c r="J23" s="248" t="s">
        <v>748</v>
      </c>
      <c r="K23" s="248" t="s">
        <v>749</v>
      </c>
      <c r="L23" s="248" t="s">
        <v>750</v>
      </c>
      <c r="M23" s="249" t="s">
        <v>751</v>
      </c>
      <c r="N23" s="174"/>
      <c r="O23" s="174"/>
    </row>
    <row r="24" spans="1:15" s="127" customFormat="1" ht="15" customHeight="1">
      <c r="A24" s="364" t="s">
        <v>284</v>
      </c>
      <c r="B24" s="366"/>
      <c r="C24" s="367"/>
      <c r="D24" s="136" t="s">
        <v>285</v>
      </c>
      <c r="E24" s="139" t="s">
        <v>315</v>
      </c>
      <c r="F24" s="380" t="s">
        <v>394</v>
      </c>
      <c r="G24" s="381"/>
      <c r="H24" s="195" t="s">
        <v>395</v>
      </c>
      <c r="I24" s="190" t="s">
        <v>752</v>
      </c>
      <c r="J24" s="190" t="s">
        <v>753</v>
      </c>
      <c r="K24" s="190" t="s">
        <v>753</v>
      </c>
      <c r="L24" s="190" t="s">
        <v>753</v>
      </c>
      <c r="M24" s="191" t="s">
        <v>754</v>
      </c>
      <c r="N24" s="174"/>
      <c r="O24" s="174"/>
    </row>
    <row r="25" spans="1:15" s="127" customFormat="1" ht="15" customHeight="1">
      <c r="A25" s="365"/>
      <c r="B25" s="368"/>
      <c r="C25" s="369"/>
      <c r="D25" s="140" t="s">
        <v>62</v>
      </c>
      <c r="E25" s="155" t="s">
        <v>340</v>
      </c>
      <c r="F25" s="382"/>
      <c r="G25" s="383"/>
      <c r="H25" s="196" t="s">
        <v>290</v>
      </c>
      <c r="I25" s="190" t="s">
        <v>755</v>
      </c>
      <c r="J25" s="190" t="s">
        <v>756</v>
      </c>
      <c r="K25" s="190" t="s">
        <v>757</v>
      </c>
      <c r="L25" s="190" t="s">
        <v>758</v>
      </c>
      <c r="M25" s="191" t="s">
        <v>759</v>
      </c>
      <c r="N25" s="174"/>
      <c r="O25" s="174"/>
    </row>
    <row r="26" spans="1:15" s="127" customFormat="1" ht="15" customHeight="1">
      <c r="A26" s="360" t="s">
        <v>745</v>
      </c>
      <c r="B26" s="142" t="s">
        <v>688</v>
      </c>
      <c r="C26" s="143" t="s">
        <v>767</v>
      </c>
      <c r="D26" s="144">
        <v>45629</v>
      </c>
      <c r="E26" s="186">
        <f t="shared" ref="E26:E33" si="10">D26+3</f>
        <v>45632</v>
      </c>
      <c r="F26" s="273" t="s">
        <v>302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61"/>
      <c r="B27" s="142" t="s">
        <v>768</v>
      </c>
      <c r="C27" s="143" t="s">
        <v>769</v>
      </c>
      <c r="D27" s="144">
        <f t="shared" ref="D27:D34" si="11">D26+7</f>
        <v>45636</v>
      </c>
      <c r="E27" s="186">
        <f t="shared" si="10"/>
        <v>45639</v>
      </c>
      <c r="F27" s="273" t="s">
        <v>302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61"/>
      <c r="B28" s="142" t="s">
        <v>688</v>
      </c>
      <c r="C28" s="143" t="s">
        <v>770</v>
      </c>
      <c r="D28" s="144">
        <f t="shared" si="11"/>
        <v>45643</v>
      </c>
      <c r="E28" s="186">
        <f t="shared" si="10"/>
        <v>45646</v>
      </c>
      <c r="F28" s="273" t="s">
        <v>302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61"/>
      <c r="B29" s="142" t="s">
        <v>768</v>
      </c>
      <c r="C29" s="143" t="s">
        <v>771</v>
      </c>
      <c r="D29" s="144">
        <f t="shared" si="11"/>
        <v>45650</v>
      </c>
      <c r="E29" s="186">
        <f t="shared" si="10"/>
        <v>45653</v>
      </c>
      <c r="F29" s="273" t="s">
        <v>302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61"/>
      <c r="B30" s="142" t="s">
        <v>688</v>
      </c>
      <c r="C30" s="143" t="s">
        <v>772</v>
      </c>
      <c r="D30" s="144">
        <f t="shared" si="11"/>
        <v>45657</v>
      </c>
      <c r="E30" s="186">
        <f t="shared" si="10"/>
        <v>45660</v>
      </c>
      <c r="F30" s="273" t="s">
        <v>302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61"/>
      <c r="B31" s="142" t="s">
        <v>768</v>
      </c>
      <c r="C31" s="143" t="s">
        <v>773</v>
      </c>
      <c r="D31" s="144">
        <f t="shared" si="11"/>
        <v>45664</v>
      </c>
      <c r="E31" s="186">
        <f t="shared" si="10"/>
        <v>45667</v>
      </c>
      <c r="F31" s="273" t="s">
        <v>302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61"/>
      <c r="B32" s="142" t="s">
        <v>688</v>
      </c>
      <c r="C32" s="143" t="s">
        <v>765</v>
      </c>
      <c r="D32" s="144">
        <f t="shared" si="11"/>
        <v>45671</v>
      </c>
      <c r="E32" s="186">
        <f t="shared" si="10"/>
        <v>45674</v>
      </c>
      <c r="F32" s="273" t="s">
        <v>302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61"/>
      <c r="B33" s="142" t="s">
        <v>768</v>
      </c>
      <c r="C33" s="143" t="s">
        <v>774</v>
      </c>
      <c r="D33" s="144">
        <f t="shared" si="11"/>
        <v>45678</v>
      </c>
      <c r="E33" s="186">
        <f t="shared" si="10"/>
        <v>45681</v>
      </c>
      <c r="F33" s="273" t="s">
        <v>302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62"/>
      <c r="B34" s="147" t="s">
        <v>688</v>
      </c>
      <c r="C34" s="148" t="s">
        <v>775</v>
      </c>
      <c r="D34" s="149">
        <f t="shared" si="11"/>
        <v>45685</v>
      </c>
      <c r="E34" s="148">
        <f>D34+3</f>
        <v>45688</v>
      </c>
      <c r="F34" s="272" t="s">
        <v>302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350</v>
      </c>
      <c r="K37" s="157"/>
      <c r="L37" s="157"/>
      <c r="M37" s="157"/>
    </row>
    <row r="38" spans="1:206" s="156" customFormat="1" ht="15" customHeight="1">
      <c r="A38" s="363" t="s">
        <v>351</v>
      </c>
      <c r="B38" s="363"/>
      <c r="C38" s="363"/>
      <c r="D38" s="363"/>
      <c r="E38" s="363"/>
      <c r="F38" s="363"/>
      <c r="G38" s="363"/>
      <c r="H38" s="363"/>
      <c r="I38" s="158"/>
      <c r="J38" s="159"/>
    </row>
    <row r="39" spans="1:206" s="156" customFormat="1" ht="15" customHeight="1">
      <c r="A39" s="363"/>
      <c r="B39" s="363"/>
      <c r="C39" s="363"/>
      <c r="D39" s="363"/>
      <c r="E39" s="363"/>
      <c r="F39" s="363"/>
      <c r="G39" s="363"/>
      <c r="H39" s="363"/>
      <c r="I39" s="158"/>
      <c r="J39" s="159"/>
    </row>
    <row r="40" spans="1:206" s="156" customFormat="1" ht="15" customHeight="1">
      <c r="A40" s="156" t="s">
        <v>352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353</v>
      </c>
      <c r="B42" s="43"/>
      <c r="C42" s="43"/>
      <c r="D42" s="43"/>
      <c r="E42" s="43"/>
      <c r="F42" s="164" t="s">
        <v>354</v>
      </c>
      <c r="G42" s="162"/>
      <c r="H42" s="162"/>
      <c r="I42" s="162"/>
      <c r="J42" s="163"/>
    </row>
    <row r="43" spans="1:206" s="127" customFormat="1" ht="15" customHeight="1">
      <c r="A43" s="165" t="s">
        <v>678</v>
      </c>
      <c r="B43" s="1"/>
      <c r="C43" s="1"/>
      <c r="D43" s="1"/>
      <c r="E43" s="166"/>
      <c r="F43" s="1" t="s">
        <v>679</v>
      </c>
      <c r="G43" s="162"/>
      <c r="H43" s="162"/>
      <c r="I43" s="162"/>
      <c r="J43" s="163"/>
    </row>
    <row r="44" spans="1:206" s="127" customFormat="1" ht="15" customHeight="1">
      <c r="A44" s="1" t="s">
        <v>357</v>
      </c>
      <c r="B44" s="1"/>
      <c r="C44" s="1"/>
      <c r="D44" s="1"/>
      <c r="E44" s="166"/>
      <c r="F44" s="1" t="s">
        <v>358</v>
      </c>
      <c r="G44" s="162"/>
      <c r="H44" s="162"/>
      <c r="I44" s="162"/>
      <c r="J44" s="163"/>
    </row>
    <row r="45" spans="1:206" s="127" customFormat="1" ht="15" customHeight="1">
      <c r="A45" s="1" t="s">
        <v>359</v>
      </c>
      <c r="B45" s="1"/>
      <c r="C45" s="1"/>
      <c r="D45" s="166"/>
      <c r="E45" s="166"/>
      <c r="F45" s="1" t="s">
        <v>359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360</v>
      </c>
      <c r="B47" s="43"/>
      <c r="C47" s="1"/>
      <c r="D47" s="1"/>
      <c r="E47" s="1"/>
      <c r="F47" s="164" t="s">
        <v>360</v>
      </c>
      <c r="G47" s="162"/>
      <c r="H47" s="162"/>
      <c r="I47" s="162"/>
      <c r="J47" s="163"/>
    </row>
    <row r="48" spans="1:206" s="127" customFormat="1" ht="15" customHeight="1">
      <c r="A48" s="1" t="s">
        <v>361</v>
      </c>
      <c r="B48" s="1" t="s">
        <v>362</v>
      </c>
      <c r="C48" s="1"/>
      <c r="D48" s="1"/>
      <c r="E48" s="1"/>
      <c r="F48" s="1" t="s">
        <v>363</v>
      </c>
      <c r="G48" s="1" t="s">
        <v>364</v>
      </c>
      <c r="H48" s="1"/>
      <c r="I48" s="162"/>
      <c r="J48" s="163"/>
    </row>
    <row r="49" spans="1:10" s="127" customFormat="1" ht="15" customHeight="1">
      <c r="A49" s="1" t="s">
        <v>365</v>
      </c>
      <c r="B49" s="1" t="s">
        <v>366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369</v>
      </c>
      <c r="B50" s="1" t="s">
        <v>370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373</v>
      </c>
      <c r="B52" s="169" t="s">
        <v>118</v>
      </c>
      <c r="C52" s="1"/>
      <c r="D52" s="1"/>
      <c r="E52" s="1"/>
      <c r="F52" s="164" t="s">
        <v>373</v>
      </c>
      <c r="G52" s="169" t="s">
        <v>118</v>
      </c>
      <c r="H52" s="168"/>
    </row>
    <row r="53" spans="1:10" s="127" customFormat="1" ht="15" customHeight="1">
      <c r="A53" s="170" t="s">
        <v>374</v>
      </c>
      <c r="B53" s="1"/>
      <c r="C53" s="1"/>
      <c r="D53" s="1"/>
      <c r="E53" s="1"/>
      <c r="F53" s="1" t="s">
        <v>375</v>
      </c>
      <c r="G53" s="1"/>
      <c r="H53" s="168"/>
    </row>
    <row r="54" spans="1:10" s="127" customFormat="1" ht="15" customHeight="1">
      <c r="A54" s="170" t="s">
        <v>376</v>
      </c>
      <c r="B54" s="169"/>
      <c r="C54" s="1"/>
      <c r="D54" s="1"/>
      <c r="E54" s="1"/>
      <c r="F54" s="1" t="s">
        <v>377</v>
      </c>
      <c r="G54" s="1"/>
      <c r="H54" s="168"/>
      <c r="I54" s="1"/>
      <c r="J54" s="1"/>
    </row>
    <row r="55" spans="1:10" s="127" customFormat="1" ht="15" customHeight="1">
      <c r="A55" s="170" t="s">
        <v>378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379</v>
      </c>
      <c r="B57" s="169" t="s">
        <v>130</v>
      </c>
      <c r="C57" s="1"/>
      <c r="D57" s="1"/>
      <c r="E57" s="1"/>
      <c r="F57" s="164" t="s">
        <v>379</v>
      </c>
      <c r="G57" s="169" t="s">
        <v>130</v>
      </c>
      <c r="H57" s="1"/>
      <c r="I57" s="1"/>
      <c r="J57" s="1"/>
    </row>
    <row r="58" spans="1:10" s="127" customFormat="1" ht="15" customHeight="1">
      <c r="A58" s="170" t="s">
        <v>380</v>
      </c>
      <c r="B58" s="1"/>
      <c r="C58" s="1"/>
      <c r="D58" s="1"/>
      <c r="E58" s="1"/>
      <c r="F58" s="170" t="s">
        <v>381</v>
      </c>
      <c r="G58" s="1"/>
      <c r="H58" s="1"/>
      <c r="I58" s="1"/>
      <c r="J58" s="1"/>
    </row>
    <row r="59" spans="1:10" s="127" customFormat="1" ht="15" customHeight="1">
      <c r="A59" s="1" t="s">
        <v>382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383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384</v>
      </c>
      <c r="G62" s="169" t="s">
        <v>166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385</v>
      </c>
      <c r="G63" s="1" t="s">
        <v>386</v>
      </c>
      <c r="H63" s="1"/>
      <c r="I63" s="1"/>
      <c r="J63" s="1"/>
    </row>
    <row r="64" spans="1:10" s="127" customFormat="1" ht="15" customHeight="1">
      <c r="F64" s="1" t="s">
        <v>387</v>
      </c>
      <c r="G64" s="1" t="s">
        <v>388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A26:A34"/>
    <mergeCell ref="A38:H39"/>
    <mergeCell ref="F23:G23"/>
    <mergeCell ref="A24:A25"/>
    <mergeCell ref="B24:C25"/>
    <mergeCell ref="F24:G25"/>
    <mergeCell ref="F10:G10"/>
    <mergeCell ref="A11:A12"/>
    <mergeCell ref="B11:C12"/>
    <mergeCell ref="F11:G12"/>
    <mergeCell ref="A13:A21"/>
    <mergeCell ref="C1:I1"/>
    <mergeCell ref="A3:H3"/>
    <mergeCell ref="A5:A7"/>
    <mergeCell ref="D5:E5"/>
    <mergeCell ref="D6:E6"/>
    <mergeCell ref="D7:E7"/>
  </mergeCells>
  <phoneticPr fontId="85" type="noConversion"/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2"/>
  <sheetViews>
    <sheetView zoomScaleNormal="100"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284</v>
      </c>
      <c r="B1" s="126"/>
      <c r="C1" s="370" t="s">
        <v>40</v>
      </c>
      <c r="D1" s="370"/>
      <c r="E1" s="370"/>
      <c r="F1" s="370"/>
      <c r="G1" s="370"/>
      <c r="H1" s="370"/>
    </row>
    <row r="2" spans="1:206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71" t="s">
        <v>776</v>
      </c>
      <c r="B3" s="371"/>
      <c r="C3" s="371"/>
      <c r="D3" s="371"/>
      <c r="E3" s="371"/>
      <c r="F3" s="371"/>
      <c r="G3" s="371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390</v>
      </c>
      <c r="B10" s="201" t="s">
        <v>777</v>
      </c>
      <c r="C10" s="226"/>
      <c r="D10" s="226"/>
      <c r="F10" s="210"/>
      <c r="I10" s="1"/>
    </row>
    <row r="11" spans="1:206" s="127" customFormat="1" ht="15.7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281</v>
      </c>
      <c r="F11" s="378"/>
      <c r="G11" s="379"/>
      <c r="H11" s="187" t="s">
        <v>281</v>
      </c>
      <c r="I11" s="227" t="s">
        <v>778</v>
      </c>
      <c r="J11" s="227" t="s">
        <v>779</v>
      </c>
      <c r="K11" s="228" t="s">
        <v>780</v>
      </c>
    </row>
    <row r="12" spans="1:206" s="127" customFormat="1" ht="15.7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380" t="s">
        <v>394</v>
      </c>
      <c r="G12" s="381"/>
      <c r="H12" s="214" t="s">
        <v>395</v>
      </c>
      <c r="I12" s="232" t="s">
        <v>781</v>
      </c>
      <c r="J12" s="232" t="s">
        <v>782</v>
      </c>
      <c r="K12" s="247" t="s">
        <v>783</v>
      </c>
    </row>
    <row r="13" spans="1:206" s="127" customFormat="1" ht="15.75" customHeight="1">
      <c r="A13" s="384"/>
      <c r="B13" s="368"/>
      <c r="C13" s="369"/>
      <c r="D13" s="140" t="s">
        <v>289</v>
      </c>
      <c r="E13" s="209" t="s">
        <v>291</v>
      </c>
      <c r="F13" s="382"/>
      <c r="G13" s="383"/>
      <c r="H13" s="189" t="s">
        <v>784</v>
      </c>
      <c r="I13" s="232" t="s">
        <v>785</v>
      </c>
      <c r="J13" s="232" t="s">
        <v>785</v>
      </c>
      <c r="K13" s="247" t="s">
        <v>785</v>
      </c>
    </row>
    <row r="14" spans="1:206" s="127" customFormat="1" ht="15.75" customHeight="1">
      <c r="A14" s="36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F14" s="142" t="s">
        <v>786</v>
      </c>
      <c r="G14" s="143" t="s">
        <v>787</v>
      </c>
      <c r="H14" s="144">
        <v>45939</v>
      </c>
      <c r="I14" s="144">
        <f t="shared" ref="I14:I17" si="1">H14+13</f>
        <v>45952</v>
      </c>
      <c r="J14" s="144">
        <f t="shared" ref="J14:J17" si="2">H14+17</f>
        <v>45956</v>
      </c>
      <c r="K14" s="143">
        <f t="shared" ref="K14:K17" si="3">H14+21</f>
        <v>45960</v>
      </c>
    </row>
    <row r="15" spans="1:206" s="127" customFormat="1" ht="15.7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F15" s="142" t="s">
        <v>302</v>
      </c>
      <c r="G15" s="143"/>
      <c r="H15" s="144" t="s">
        <v>403</v>
      </c>
      <c r="I15" s="144"/>
      <c r="J15" s="144"/>
      <c r="K15" s="143"/>
    </row>
    <row r="16" spans="1:206" s="127" customFormat="1" ht="15.7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F16" s="142" t="s">
        <v>788</v>
      </c>
      <c r="G16" s="143" t="s">
        <v>647</v>
      </c>
      <c r="H16" s="144">
        <v>45953</v>
      </c>
      <c r="I16" s="144">
        <f t="shared" si="1"/>
        <v>45966</v>
      </c>
      <c r="J16" s="144">
        <f t="shared" si="2"/>
        <v>45970</v>
      </c>
      <c r="K16" s="143">
        <f t="shared" si="3"/>
        <v>45974</v>
      </c>
    </row>
    <row r="17" spans="1:12" s="127" customFormat="1" ht="15.75" customHeight="1">
      <c r="A17" s="361"/>
      <c r="B17" s="273" t="s">
        <v>294</v>
      </c>
      <c r="C17" s="186" t="s">
        <v>300</v>
      </c>
      <c r="D17" s="142">
        <v>45957</v>
      </c>
      <c r="E17" s="143">
        <f t="shared" si="0"/>
        <v>45959</v>
      </c>
      <c r="F17" s="142" t="s">
        <v>789</v>
      </c>
      <c r="G17" s="143" t="s">
        <v>636</v>
      </c>
      <c r="H17" s="144">
        <f t="shared" ref="H17:H22" si="4">H16+7</f>
        <v>45960</v>
      </c>
      <c r="I17" s="144">
        <f t="shared" si="1"/>
        <v>45973</v>
      </c>
      <c r="J17" s="144">
        <f t="shared" si="2"/>
        <v>45977</v>
      </c>
      <c r="K17" s="143">
        <f t="shared" si="3"/>
        <v>45981</v>
      </c>
    </row>
    <row r="18" spans="1:12" s="127" customFormat="1" ht="15.75" customHeight="1">
      <c r="A18" s="361"/>
      <c r="B18" s="273" t="s">
        <v>302</v>
      </c>
      <c r="C18" s="186"/>
      <c r="D18" s="303" t="s">
        <v>303</v>
      </c>
      <c r="E18" s="143"/>
      <c r="F18" s="142" t="s">
        <v>790</v>
      </c>
      <c r="G18" s="143" t="s">
        <v>791</v>
      </c>
      <c r="H18" s="144">
        <f t="shared" si="4"/>
        <v>45967</v>
      </c>
      <c r="I18" s="144">
        <f t="shared" ref="I18:I19" si="5">H18+13</f>
        <v>45980</v>
      </c>
      <c r="J18" s="144">
        <f t="shared" ref="J18:J19" si="6">H18+17</f>
        <v>45984</v>
      </c>
      <c r="K18" s="143">
        <f t="shared" ref="K18:K19" si="7">H18+21</f>
        <v>45988</v>
      </c>
    </row>
    <row r="19" spans="1:12" s="127" customFormat="1" ht="15.7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142" t="s">
        <v>792</v>
      </c>
      <c r="G19" s="143" t="s">
        <v>793</v>
      </c>
      <c r="H19" s="144">
        <f t="shared" si="4"/>
        <v>45974</v>
      </c>
      <c r="I19" s="144">
        <f t="shared" si="5"/>
        <v>45987</v>
      </c>
      <c r="J19" s="144">
        <f t="shared" si="6"/>
        <v>45991</v>
      </c>
      <c r="K19" s="143">
        <f t="shared" si="7"/>
        <v>45995</v>
      </c>
    </row>
    <row r="20" spans="1:12" s="127" customFormat="1" ht="15.75" customHeight="1">
      <c r="A20" s="361"/>
      <c r="B20" s="273" t="s">
        <v>305</v>
      </c>
      <c r="C20" s="186" t="s">
        <v>306</v>
      </c>
      <c r="D20" s="142">
        <f t="shared" ref="D20:D21" si="8">D19+7</f>
        <v>45971</v>
      </c>
      <c r="E20" s="143">
        <f t="shared" si="0"/>
        <v>45973</v>
      </c>
      <c r="F20" s="142" t="s">
        <v>794</v>
      </c>
      <c r="G20" s="143" t="s">
        <v>795</v>
      </c>
      <c r="H20" s="144">
        <f t="shared" si="4"/>
        <v>45981</v>
      </c>
      <c r="I20" s="144">
        <f t="shared" ref="I20:I21" si="9">H20+13</f>
        <v>45994</v>
      </c>
      <c r="J20" s="144">
        <f t="shared" ref="J20:J21" si="10">H20+17</f>
        <v>45998</v>
      </c>
      <c r="K20" s="143">
        <f t="shared" ref="K20:K21" si="11">H20+21</f>
        <v>46002</v>
      </c>
    </row>
    <row r="21" spans="1:12" s="127" customFormat="1" ht="15.75" customHeight="1">
      <c r="A21" s="361"/>
      <c r="B21" s="273" t="s">
        <v>294</v>
      </c>
      <c r="C21" s="186" t="s">
        <v>307</v>
      </c>
      <c r="D21" s="142">
        <f t="shared" si="8"/>
        <v>45978</v>
      </c>
      <c r="E21" s="143">
        <f t="shared" si="0"/>
        <v>45980</v>
      </c>
      <c r="F21" s="142" t="s">
        <v>786</v>
      </c>
      <c r="G21" s="143" t="s">
        <v>796</v>
      </c>
      <c r="H21" s="144">
        <f t="shared" si="4"/>
        <v>45988</v>
      </c>
      <c r="I21" s="144">
        <f t="shared" si="9"/>
        <v>46001</v>
      </c>
      <c r="J21" s="144">
        <f t="shared" si="10"/>
        <v>46005</v>
      </c>
      <c r="K21" s="143">
        <f t="shared" si="11"/>
        <v>46009</v>
      </c>
    </row>
    <row r="22" spans="1:12" s="127" customFormat="1" ht="15.7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147" t="s">
        <v>788</v>
      </c>
      <c r="G22" s="148" t="s">
        <v>651</v>
      </c>
      <c r="H22" s="149">
        <f t="shared" si="4"/>
        <v>45995</v>
      </c>
      <c r="I22" s="149">
        <f t="shared" ref="I22" si="12">H22+13</f>
        <v>46008</v>
      </c>
      <c r="J22" s="149">
        <f t="shared" ref="J22" si="13">H22+17</f>
        <v>46012</v>
      </c>
      <c r="K22" s="148">
        <f t="shared" ref="K22" si="14">H22+21</f>
        <v>46016</v>
      </c>
      <c r="L22" s="251"/>
    </row>
    <row r="23" spans="1:12" s="201" customFormat="1" ht="15.75" customHeight="1" thickBot="1"/>
    <row r="24" spans="1:12" s="14" customFormat="1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53" t="s">
        <v>281</v>
      </c>
      <c r="F24" s="378"/>
      <c r="G24" s="379"/>
      <c r="H24" s="187" t="s">
        <v>281</v>
      </c>
      <c r="I24" s="227" t="s">
        <v>778</v>
      </c>
      <c r="J24" s="227" t="s">
        <v>779</v>
      </c>
      <c r="K24" s="228" t="s">
        <v>780</v>
      </c>
    </row>
    <row r="25" spans="1:12" s="14" customFormat="1" ht="15" customHeight="1">
      <c r="A25" s="364" t="s">
        <v>284</v>
      </c>
      <c r="B25" s="366"/>
      <c r="C25" s="367"/>
      <c r="D25" s="136" t="s">
        <v>285</v>
      </c>
      <c r="E25" s="139" t="s">
        <v>315</v>
      </c>
      <c r="F25" s="380" t="s">
        <v>394</v>
      </c>
      <c r="G25" s="381"/>
      <c r="H25" s="214" t="s">
        <v>395</v>
      </c>
      <c r="I25" s="232" t="s">
        <v>781</v>
      </c>
      <c r="J25" s="232" t="s">
        <v>782</v>
      </c>
      <c r="K25" s="247" t="s">
        <v>783</v>
      </c>
    </row>
    <row r="26" spans="1:12" s="14" customFormat="1" ht="15" customHeight="1">
      <c r="A26" s="365"/>
      <c r="B26" s="368"/>
      <c r="C26" s="369"/>
      <c r="D26" s="140" t="s">
        <v>57</v>
      </c>
      <c r="E26" s="155" t="s">
        <v>291</v>
      </c>
      <c r="F26" s="382"/>
      <c r="G26" s="383"/>
      <c r="H26" s="189" t="s">
        <v>784</v>
      </c>
      <c r="I26" s="232" t="s">
        <v>785</v>
      </c>
      <c r="J26" s="232" t="s">
        <v>785</v>
      </c>
      <c r="K26" s="247" t="s">
        <v>785</v>
      </c>
    </row>
    <row r="27" spans="1:12" s="14" customFormat="1" ht="15" customHeight="1">
      <c r="A27" s="360" t="s">
        <v>55</v>
      </c>
      <c r="B27" s="273" t="s">
        <v>322</v>
      </c>
      <c r="C27" s="186" t="s">
        <v>323</v>
      </c>
      <c r="D27" s="142">
        <v>45940</v>
      </c>
      <c r="E27" s="143">
        <f t="shared" ref="E27:E35" si="15">D27+3</f>
        <v>45943</v>
      </c>
      <c r="F27" s="142" t="s">
        <v>786</v>
      </c>
      <c r="G27" s="143" t="s">
        <v>787</v>
      </c>
      <c r="H27" s="144">
        <v>45939</v>
      </c>
      <c r="I27" s="144">
        <f t="shared" ref="I27" si="16">H27+13</f>
        <v>45952</v>
      </c>
      <c r="J27" s="144">
        <f t="shared" ref="J27" si="17">H27+17</f>
        <v>45956</v>
      </c>
      <c r="K27" s="143">
        <f t="shared" ref="K27" si="18">H27+21</f>
        <v>45960</v>
      </c>
    </row>
    <row r="28" spans="1:12" s="14" customFormat="1" ht="15" customHeight="1">
      <c r="A28" s="361"/>
      <c r="B28" s="273" t="s">
        <v>324</v>
      </c>
      <c r="C28" s="186" t="s">
        <v>325</v>
      </c>
      <c r="D28" s="142">
        <v>45945</v>
      </c>
      <c r="E28" s="143">
        <f t="shared" si="15"/>
        <v>45948</v>
      </c>
      <c r="F28" s="142" t="s">
        <v>302</v>
      </c>
      <c r="G28" s="143"/>
      <c r="H28" s="144" t="s">
        <v>403</v>
      </c>
      <c r="I28" s="144"/>
      <c r="J28" s="144"/>
      <c r="K28" s="143"/>
    </row>
    <row r="29" spans="1:12" s="14" customFormat="1" ht="15" customHeight="1">
      <c r="A29" s="361"/>
      <c r="B29" s="273" t="s">
        <v>326</v>
      </c>
      <c r="C29" s="186" t="s">
        <v>323</v>
      </c>
      <c r="D29" s="306" t="s">
        <v>301</v>
      </c>
      <c r="E29" s="143"/>
      <c r="F29" s="142" t="s">
        <v>788</v>
      </c>
      <c r="G29" s="143" t="s">
        <v>647</v>
      </c>
      <c r="H29" s="144">
        <v>45953</v>
      </c>
      <c r="I29" s="144">
        <f t="shared" ref="I29:I35" si="19">H29+13</f>
        <v>45966</v>
      </c>
      <c r="J29" s="144">
        <f t="shared" ref="J29:J35" si="20">H29+17</f>
        <v>45970</v>
      </c>
      <c r="K29" s="143">
        <f t="shared" ref="K29:K35" si="21">H29+21</f>
        <v>45974</v>
      </c>
    </row>
    <row r="30" spans="1:12" s="14" customFormat="1" ht="15" customHeight="1">
      <c r="A30" s="361"/>
      <c r="B30" s="273" t="s">
        <v>322</v>
      </c>
      <c r="C30" s="186" t="s">
        <v>327</v>
      </c>
      <c r="D30" s="306" t="s">
        <v>301</v>
      </c>
      <c r="E30" s="143"/>
      <c r="F30" s="142" t="s">
        <v>789</v>
      </c>
      <c r="G30" s="143" t="s">
        <v>636</v>
      </c>
      <c r="H30" s="144">
        <f t="shared" ref="H30:H35" si="22">H29+7</f>
        <v>45960</v>
      </c>
      <c r="I30" s="144">
        <f t="shared" si="19"/>
        <v>45973</v>
      </c>
      <c r="J30" s="144">
        <f t="shared" si="20"/>
        <v>45977</v>
      </c>
      <c r="K30" s="143">
        <f t="shared" si="21"/>
        <v>45981</v>
      </c>
    </row>
    <row r="31" spans="1:12" s="14" customFormat="1" ht="15" customHeight="1">
      <c r="A31" s="361"/>
      <c r="B31" s="273" t="s">
        <v>324</v>
      </c>
      <c r="C31" s="186" t="s">
        <v>328</v>
      </c>
      <c r="D31" s="306" t="s">
        <v>301</v>
      </c>
      <c r="E31" s="143"/>
      <c r="F31" s="142" t="s">
        <v>790</v>
      </c>
      <c r="G31" s="143" t="s">
        <v>791</v>
      </c>
      <c r="H31" s="144">
        <f t="shared" si="22"/>
        <v>45967</v>
      </c>
      <c r="I31" s="144">
        <f t="shared" si="19"/>
        <v>45980</v>
      </c>
      <c r="J31" s="144">
        <f t="shared" si="20"/>
        <v>45984</v>
      </c>
      <c r="K31" s="143">
        <f t="shared" si="21"/>
        <v>45988</v>
      </c>
    </row>
    <row r="32" spans="1:12" s="14" customFormat="1" ht="15" customHeight="1">
      <c r="A32" s="361"/>
      <c r="B32" s="273" t="s">
        <v>326</v>
      </c>
      <c r="C32" s="186" t="s">
        <v>327</v>
      </c>
      <c r="D32" s="142">
        <v>45966</v>
      </c>
      <c r="E32" s="143">
        <f t="shared" si="15"/>
        <v>45969</v>
      </c>
      <c r="F32" s="142" t="s">
        <v>792</v>
      </c>
      <c r="G32" s="143" t="s">
        <v>793</v>
      </c>
      <c r="H32" s="144">
        <f t="shared" si="22"/>
        <v>45974</v>
      </c>
      <c r="I32" s="144">
        <f t="shared" si="19"/>
        <v>45987</v>
      </c>
      <c r="J32" s="144">
        <f t="shared" si="20"/>
        <v>45991</v>
      </c>
      <c r="K32" s="143">
        <f t="shared" si="21"/>
        <v>45995</v>
      </c>
    </row>
    <row r="33" spans="1:16379" s="14" customFormat="1" ht="15" customHeight="1">
      <c r="A33" s="361"/>
      <c r="B33" s="273" t="s">
        <v>322</v>
      </c>
      <c r="C33" s="186" t="s">
        <v>329</v>
      </c>
      <c r="D33" s="142">
        <f t="shared" ref="D33:D34" si="23">D32+7</f>
        <v>45973</v>
      </c>
      <c r="E33" s="143">
        <f t="shared" si="15"/>
        <v>45976</v>
      </c>
      <c r="F33" s="142" t="s">
        <v>794</v>
      </c>
      <c r="G33" s="143" t="s">
        <v>795</v>
      </c>
      <c r="H33" s="144">
        <f t="shared" si="22"/>
        <v>45981</v>
      </c>
      <c r="I33" s="144">
        <f t="shared" si="19"/>
        <v>45994</v>
      </c>
      <c r="J33" s="144">
        <f t="shared" si="20"/>
        <v>45998</v>
      </c>
      <c r="K33" s="143">
        <f t="shared" si="21"/>
        <v>46002</v>
      </c>
    </row>
    <row r="34" spans="1:16379" s="14" customFormat="1" ht="15" customHeight="1">
      <c r="A34" s="361"/>
      <c r="B34" s="273" t="s">
        <v>324</v>
      </c>
      <c r="C34" s="186" t="s">
        <v>330</v>
      </c>
      <c r="D34" s="142">
        <f t="shared" si="23"/>
        <v>45980</v>
      </c>
      <c r="E34" s="143">
        <f t="shared" si="15"/>
        <v>45983</v>
      </c>
      <c r="F34" s="142" t="s">
        <v>786</v>
      </c>
      <c r="G34" s="143" t="s">
        <v>796</v>
      </c>
      <c r="H34" s="144">
        <f t="shared" si="22"/>
        <v>45988</v>
      </c>
      <c r="I34" s="144">
        <f t="shared" si="19"/>
        <v>46001</v>
      </c>
      <c r="J34" s="144">
        <f t="shared" si="20"/>
        <v>46005</v>
      </c>
      <c r="K34" s="143">
        <f t="shared" si="21"/>
        <v>46009</v>
      </c>
    </row>
    <row r="35" spans="1:16379" s="14" customFormat="1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8">
        <f t="shared" si="15"/>
        <v>45990</v>
      </c>
      <c r="F35" s="147" t="s">
        <v>788</v>
      </c>
      <c r="G35" s="148" t="s">
        <v>651</v>
      </c>
      <c r="H35" s="149">
        <f t="shared" si="22"/>
        <v>45995</v>
      </c>
      <c r="I35" s="149">
        <f t="shared" si="19"/>
        <v>46008</v>
      </c>
      <c r="J35" s="149">
        <f t="shared" si="20"/>
        <v>46012</v>
      </c>
      <c r="K35" s="148">
        <f t="shared" si="21"/>
        <v>46016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276</v>
      </c>
      <c r="B37" s="131" t="s">
        <v>277</v>
      </c>
      <c r="C37" s="132" t="s">
        <v>278</v>
      </c>
      <c r="D37" s="133" t="s">
        <v>279</v>
      </c>
      <c r="E37" s="153" t="s">
        <v>336</v>
      </c>
      <c r="F37" s="378"/>
      <c r="G37" s="379"/>
      <c r="H37" s="187" t="s">
        <v>336</v>
      </c>
      <c r="I37" s="227" t="s">
        <v>778</v>
      </c>
      <c r="J37" s="227" t="s">
        <v>779</v>
      </c>
      <c r="K37" s="228" t="s">
        <v>780</v>
      </c>
    </row>
    <row r="38" spans="1:16379" s="127" customFormat="1" ht="15.75" customHeight="1">
      <c r="A38" s="364" t="s">
        <v>284</v>
      </c>
      <c r="B38" s="366"/>
      <c r="C38" s="367"/>
      <c r="D38" s="136" t="s">
        <v>285</v>
      </c>
      <c r="E38" s="139" t="s">
        <v>288</v>
      </c>
      <c r="F38" s="380" t="s">
        <v>394</v>
      </c>
      <c r="G38" s="381"/>
      <c r="H38" s="189" t="s">
        <v>395</v>
      </c>
      <c r="I38" s="232" t="s">
        <v>797</v>
      </c>
      <c r="J38" s="232" t="s">
        <v>798</v>
      </c>
      <c r="K38" s="247" t="s">
        <v>799</v>
      </c>
    </row>
    <row r="39" spans="1:16379" s="127" customFormat="1" ht="15.75" customHeight="1">
      <c r="A39" s="365"/>
      <c r="B39" s="368"/>
      <c r="C39" s="369"/>
      <c r="D39" s="140" t="s">
        <v>62</v>
      </c>
      <c r="E39" s="155" t="s">
        <v>342</v>
      </c>
      <c r="F39" s="382"/>
      <c r="G39" s="383"/>
      <c r="H39" s="189" t="s">
        <v>800</v>
      </c>
      <c r="I39" s="232" t="s">
        <v>785</v>
      </c>
      <c r="J39" s="232" t="s">
        <v>785</v>
      </c>
      <c r="K39" s="247" t="s">
        <v>785</v>
      </c>
    </row>
    <row r="40" spans="1:16379" s="127" customFormat="1" ht="15.75" customHeight="1">
      <c r="A40" s="360" t="s">
        <v>60</v>
      </c>
      <c r="B40" s="142" t="s">
        <v>343</v>
      </c>
      <c r="C40" s="143" t="s">
        <v>344</v>
      </c>
      <c r="D40" s="301" t="s">
        <v>301</v>
      </c>
      <c r="E40" s="143"/>
      <c r="F40" s="142" t="s">
        <v>302</v>
      </c>
      <c r="G40" s="143"/>
      <c r="H40" s="144" t="s">
        <v>403</v>
      </c>
      <c r="I40" s="144"/>
      <c r="J40" s="144"/>
      <c r="K40" s="143"/>
    </row>
    <row r="41" spans="1:16379" s="127" customFormat="1" ht="15.75" customHeight="1">
      <c r="A41" s="361"/>
      <c r="B41" s="142" t="s">
        <v>345</v>
      </c>
      <c r="C41" s="186" t="s">
        <v>304</v>
      </c>
      <c r="D41" s="144">
        <v>45937</v>
      </c>
      <c r="E41" s="143">
        <f t="shared" ref="E41:E48" si="24">D41+8</f>
        <v>45945</v>
      </c>
      <c r="F41" s="142" t="s">
        <v>788</v>
      </c>
      <c r="G41" s="143" t="s">
        <v>647</v>
      </c>
      <c r="H41" s="144">
        <v>45949</v>
      </c>
      <c r="I41" s="144">
        <f t="shared" ref="I41:I46" si="25">H41+17</f>
        <v>45966</v>
      </c>
      <c r="J41" s="144">
        <f t="shared" ref="J41:J46" si="26">H41+21</f>
        <v>45970</v>
      </c>
      <c r="K41" s="143">
        <f t="shared" ref="K41:K46" si="27">H41+25</f>
        <v>45974</v>
      </c>
    </row>
    <row r="42" spans="1:16379" s="127" customFormat="1" ht="15.75" customHeight="1">
      <c r="A42" s="361"/>
      <c r="B42" s="142" t="s">
        <v>343</v>
      </c>
      <c r="C42" s="186" t="s">
        <v>346</v>
      </c>
      <c r="D42" s="144">
        <f t="shared" ref="D42:D48" si="28">D41+7</f>
        <v>45944</v>
      </c>
      <c r="E42" s="143">
        <f t="shared" si="24"/>
        <v>45952</v>
      </c>
      <c r="F42" s="142" t="s">
        <v>789</v>
      </c>
      <c r="G42" s="143" t="s">
        <v>636</v>
      </c>
      <c r="H42" s="144">
        <f t="shared" ref="H42:H47" si="29">H41+7</f>
        <v>45956</v>
      </c>
      <c r="I42" s="144">
        <f t="shared" si="25"/>
        <v>45973</v>
      </c>
      <c r="J42" s="144">
        <f t="shared" si="26"/>
        <v>45977</v>
      </c>
      <c r="K42" s="143">
        <f t="shared" si="27"/>
        <v>45981</v>
      </c>
    </row>
    <row r="43" spans="1:16379" s="127" customFormat="1" ht="15.75" customHeight="1">
      <c r="A43" s="361"/>
      <c r="B43" s="142" t="s">
        <v>345</v>
      </c>
      <c r="C43" s="186" t="s">
        <v>308</v>
      </c>
      <c r="D43" s="144">
        <f t="shared" si="28"/>
        <v>45951</v>
      </c>
      <c r="E43" s="143">
        <f t="shared" si="24"/>
        <v>45959</v>
      </c>
      <c r="F43" s="142" t="s">
        <v>790</v>
      </c>
      <c r="G43" s="143" t="s">
        <v>791</v>
      </c>
      <c r="H43" s="144">
        <f t="shared" si="29"/>
        <v>45963</v>
      </c>
      <c r="I43" s="144">
        <f t="shared" si="25"/>
        <v>45980</v>
      </c>
      <c r="J43" s="144">
        <f t="shared" si="26"/>
        <v>45984</v>
      </c>
      <c r="K43" s="143">
        <f t="shared" si="27"/>
        <v>45988</v>
      </c>
    </row>
    <row r="44" spans="1:16379" s="127" customFormat="1" ht="15.75" customHeight="1">
      <c r="A44" s="361"/>
      <c r="B44" s="142" t="s">
        <v>343</v>
      </c>
      <c r="C44" s="186" t="s">
        <v>347</v>
      </c>
      <c r="D44" s="144">
        <f t="shared" si="28"/>
        <v>45958</v>
      </c>
      <c r="E44" s="143">
        <f t="shared" si="24"/>
        <v>45966</v>
      </c>
      <c r="F44" s="142" t="s">
        <v>792</v>
      </c>
      <c r="G44" s="143" t="s">
        <v>793</v>
      </c>
      <c r="H44" s="144">
        <f t="shared" si="29"/>
        <v>45970</v>
      </c>
      <c r="I44" s="144">
        <f t="shared" si="25"/>
        <v>45987</v>
      </c>
      <c r="J44" s="144">
        <f t="shared" si="26"/>
        <v>45991</v>
      </c>
      <c r="K44" s="143">
        <f t="shared" si="27"/>
        <v>45995</v>
      </c>
    </row>
    <row r="45" spans="1:16379" s="127" customFormat="1" ht="15.75" customHeight="1">
      <c r="A45" s="361"/>
      <c r="B45" s="142" t="s">
        <v>345</v>
      </c>
      <c r="C45" s="186" t="s">
        <v>325</v>
      </c>
      <c r="D45" s="144">
        <f t="shared" si="28"/>
        <v>45965</v>
      </c>
      <c r="E45" s="143">
        <f t="shared" si="24"/>
        <v>45973</v>
      </c>
      <c r="F45" s="142" t="s">
        <v>794</v>
      </c>
      <c r="G45" s="143" t="s">
        <v>795</v>
      </c>
      <c r="H45" s="144">
        <f t="shared" si="29"/>
        <v>45977</v>
      </c>
      <c r="I45" s="144">
        <f t="shared" si="25"/>
        <v>45994</v>
      </c>
      <c r="J45" s="144">
        <f t="shared" si="26"/>
        <v>45998</v>
      </c>
      <c r="K45" s="143">
        <f t="shared" si="27"/>
        <v>46002</v>
      </c>
    </row>
    <row r="46" spans="1:16379" s="127" customFormat="1" ht="15.75" customHeight="1">
      <c r="A46" s="361"/>
      <c r="B46" s="142" t="s">
        <v>343</v>
      </c>
      <c r="C46" s="186" t="s">
        <v>348</v>
      </c>
      <c r="D46" s="144">
        <f t="shared" si="28"/>
        <v>45972</v>
      </c>
      <c r="E46" s="143">
        <f t="shared" si="24"/>
        <v>45980</v>
      </c>
      <c r="F46" s="142" t="s">
        <v>786</v>
      </c>
      <c r="G46" s="143" t="s">
        <v>796</v>
      </c>
      <c r="H46" s="144">
        <f t="shared" si="29"/>
        <v>45984</v>
      </c>
      <c r="I46" s="144">
        <f t="shared" si="25"/>
        <v>46001</v>
      </c>
      <c r="J46" s="144">
        <f t="shared" si="26"/>
        <v>46005</v>
      </c>
      <c r="K46" s="143">
        <f t="shared" si="27"/>
        <v>46009</v>
      </c>
    </row>
    <row r="47" spans="1:16379" s="127" customFormat="1" ht="15.75" customHeight="1">
      <c r="A47" s="361"/>
      <c r="B47" s="142" t="s">
        <v>345</v>
      </c>
      <c r="C47" s="186" t="s">
        <v>328</v>
      </c>
      <c r="D47" s="144">
        <f t="shared" si="28"/>
        <v>45979</v>
      </c>
      <c r="E47" s="143">
        <f t="shared" si="24"/>
        <v>45987</v>
      </c>
      <c r="F47" s="142" t="s">
        <v>788</v>
      </c>
      <c r="G47" s="143" t="s">
        <v>651</v>
      </c>
      <c r="H47" s="144">
        <f t="shared" si="29"/>
        <v>45991</v>
      </c>
      <c r="I47" s="144">
        <f t="shared" ref="I47" si="30">H47+17</f>
        <v>46008</v>
      </c>
      <c r="J47" s="144">
        <f t="shared" ref="J47" si="31">H47+21</f>
        <v>46012</v>
      </c>
      <c r="K47" s="143">
        <f t="shared" ref="K47" si="32">H47+25</f>
        <v>46016</v>
      </c>
    </row>
    <row r="48" spans="1:16379" s="127" customFormat="1" ht="15.75" customHeight="1" thickBot="1">
      <c r="A48" s="362"/>
      <c r="B48" s="147" t="s">
        <v>343</v>
      </c>
      <c r="C48" s="148" t="s">
        <v>349</v>
      </c>
      <c r="D48" s="149">
        <f t="shared" si="28"/>
        <v>45986</v>
      </c>
      <c r="E48" s="148">
        <f t="shared" si="24"/>
        <v>45994</v>
      </c>
      <c r="F48" s="147" t="s">
        <v>789</v>
      </c>
      <c r="G48" s="148" t="s">
        <v>640</v>
      </c>
      <c r="H48" s="149">
        <f>H47+7</f>
        <v>45998</v>
      </c>
      <c r="I48" s="149">
        <f>H48+17</f>
        <v>46015</v>
      </c>
      <c r="J48" s="149">
        <f>H48+21</f>
        <v>46019</v>
      </c>
      <c r="K48" s="148">
        <f>H48+25</f>
        <v>46023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350</v>
      </c>
      <c r="K51" s="157"/>
      <c r="L51" s="157"/>
      <c r="M51" s="157"/>
    </row>
    <row r="52" spans="1:206" s="156" customFormat="1" ht="15" customHeight="1">
      <c r="A52" s="363" t="s">
        <v>351</v>
      </c>
      <c r="B52" s="363"/>
      <c r="C52" s="363"/>
      <c r="D52" s="363"/>
      <c r="E52" s="363"/>
      <c r="F52" s="363"/>
      <c r="G52" s="363"/>
      <c r="H52" s="363"/>
      <c r="I52" s="158"/>
      <c r="J52" s="159"/>
    </row>
    <row r="53" spans="1:206" s="156" customFormat="1" ht="15" customHeight="1">
      <c r="A53" s="363"/>
      <c r="B53" s="363"/>
      <c r="C53" s="363"/>
      <c r="D53" s="363"/>
      <c r="E53" s="363"/>
      <c r="F53" s="363"/>
      <c r="G53" s="363"/>
      <c r="H53" s="363"/>
      <c r="I53" s="158"/>
      <c r="J53" s="159"/>
    </row>
    <row r="54" spans="1:206" s="156" customFormat="1" ht="15" customHeight="1">
      <c r="A54" s="156" t="s">
        <v>352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353</v>
      </c>
      <c r="B56" s="43"/>
      <c r="C56" s="43"/>
      <c r="D56" s="43"/>
      <c r="E56" s="43"/>
      <c r="F56" s="164" t="s">
        <v>354</v>
      </c>
      <c r="G56" s="162"/>
      <c r="H56" s="162"/>
      <c r="I56" s="167"/>
      <c r="J56" s="167"/>
    </row>
    <row r="57" spans="1:206" s="127" customFormat="1" ht="15" customHeight="1">
      <c r="A57" s="165" t="s">
        <v>355</v>
      </c>
      <c r="B57" s="1"/>
      <c r="C57" s="1"/>
      <c r="D57" s="1"/>
      <c r="E57" s="166"/>
      <c r="F57" s="1" t="s">
        <v>356</v>
      </c>
      <c r="G57" s="162"/>
      <c r="H57" s="162"/>
    </row>
    <row r="58" spans="1:206" s="127" customFormat="1" ht="15" customHeight="1">
      <c r="A58" s="1" t="s">
        <v>357</v>
      </c>
      <c r="B58" s="1"/>
      <c r="C58" s="1"/>
      <c r="D58" s="1"/>
      <c r="E58" s="166"/>
      <c r="F58" s="1" t="s">
        <v>358</v>
      </c>
      <c r="G58" s="162"/>
      <c r="H58" s="162"/>
    </row>
    <row r="59" spans="1:206" s="127" customFormat="1" ht="15" customHeight="1">
      <c r="A59" s="1" t="s">
        <v>359</v>
      </c>
      <c r="B59" s="1"/>
      <c r="C59" s="1"/>
      <c r="D59" s="166"/>
      <c r="E59" s="166"/>
      <c r="F59" s="1" t="s">
        <v>359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360</v>
      </c>
      <c r="B61" s="43"/>
      <c r="C61" s="1"/>
      <c r="D61" s="1"/>
      <c r="E61" s="1"/>
      <c r="F61" s="164" t="s">
        <v>360</v>
      </c>
      <c r="G61" s="162"/>
      <c r="H61" s="162"/>
      <c r="I61" s="1"/>
      <c r="J61" s="1"/>
    </row>
    <row r="62" spans="1:206" s="127" customFormat="1" ht="15" customHeight="1">
      <c r="A62" s="1" t="s">
        <v>361</v>
      </c>
      <c r="B62" s="1" t="s">
        <v>362</v>
      </c>
      <c r="C62" s="1"/>
      <c r="D62" s="1"/>
      <c r="E62" s="1"/>
      <c r="F62" s="1" t="s">
        <v>363</v>
      </c>
      <c r="G62" s="1" t="s">
        <v>364</v>
      </c>
      <c r="H62" s="1"/>
      <c r="I62" s="1"/>
      <c r="J62" s="1"/>
    </row>
    <row r="63" spans="1:206" s="127" customFormat="1" ht="15" customHeight="1">
      <c r="A63" s="1" t="s">
        <v>365</v>
      </c>
      <c r="B63" s="1" t="s">
        <v>366</v>
      </c>
      <c r="C63" s="1"/>
      <c r="D63" s="1"/>
      <c r="E63" s="1"/>
      <c r="F63" s="1" t="s">
        <v>367</v>
      </c>
      <c r="G63" s="1" t="s">
        <v>368</v>
      </c>
      <c r="H63" s="162"/>
      <c r="I63" s="1"/>
      <c r="J63" s="1"/>
    </row>
    <row r="64" spans="1:206" s="127" customFormat="1" ht="15" customHeight="1">
      <c r="A64" s="1" t="s">
        <v>369</v>
      </c>
      <c r="B64" s="1" t="s">
        <v>370</v>
      </c>
      <c r="C64" s="1"/>
      <c r="D64" s="1"/>
      <c r="E64" s="1"/>
      <c r="H64" s="167"/>
      <c r="I64" s="1"/>
      <c r="J64" s="1"/>
    </row>
    <row r="65" spans="1:12" s="127" customFormat="1" ht="15" customHeight="1">
      <c r="A65" s="1" t="s">
        <v>371</v>
      </c>
      <c r="B65" s="1" t="s">
        <v>372</v>
      </c>
      <c r="C65" s="1"/>
      <c r="D65" s="1"/>
      <c r="E65" s="1"/>
      <c r="H65" s="167"/>
      <c r="I65" s="1"/>
      <c r="J65" s="1"/>
    </row>
    <row r="66" spans="1:12" s="127" customFormat="1" ht="15" customHeight="1">
      <c r="A66" s="1"/>
      <c r="B66" s="1"/>
      <c r="C66" s="1"/>
      <c r="D66" s="1"/>
      <c r="E66" s="1"/>
      <c r="G66" s="168"/>
      <c r="H66" s="168"/>
      <c r="I66" s="1"/>
      <c r="J66" s="1"/>
    </row>
    <row r="67" spans="1:12" s="127" customFormat="1" ht="15" customHeight="1">
      <c r="A67" s="164" t="s">
        <v>373</v>
      </c>
      <c r="B67" s="169" t="s">
        <v>118</v>
      </c>
      <c r="C67" s="1"/>
      <c r="D67" s="1"/>
      <c r="E67" s="1"/>
      <c r="F67" s="164" t="s">
        <v>373</v>
      </c>
      <c r="G67" s="169" t="s">
        <v>118</v>
      </c>
      <c r="H67" s="168"/>
      <c r="I67" s="1"/>
      <c r="J67" s="1"/>
    </row>
    <row r="68" spans="1:12" s="127" customFormat="1" ht="15" customHeight="1">
      <c r="A68" s="170" t="s">
        <v>374</v>
      </c>
      <c r="B68" s="1"/>
      <c r="C68" s="1"/>
      <c r="D68" s="1"/>
      <c r="E68" s="1"/>
      <c r="F68" s="1" t="s">
        <v>375</v>
      </c>
      <c r="G68" s="1"/>
      <c r="H68" s="168"/>
      <c r="I68" s="1"/>
      <c r="J68" s="1"/>
    </row>
    <row r="69" spans="1:12" s="127" customFormat="1" ht="15" customHeight="1">
      <c r="A69" s="170" t="s">
        <v>376</v>
      </c>
      <c r="B69" s="169"/>
      <c r="C69" s="1"/>
      <c r="D69" s="1"/>
      <c r="E69" s="1"/>
      <c r="F69" s="1" t="s">
        <v>377</v>
      </c>
      <c r="G69" s="1"/>
      <c r="H69" s="168"/>
      <c r="I69" s="1"/>
      <c r="J69" s="1"/>
    </row>
    <row r="70" spans="1:12" s="127" customFormat="1" ht="15" customHeight="1">
      <c r="A70" s="170" t="s">
        <v>378</v>
      </c>
      <c r="B70" s="169"/>
      <c r="C70" s="1"/>
      <c r="D70" s="1"/>
      <c r="E70" s="1"/>
      <c r="G70" s="168"/>
      <c r="H70" s="1"/>
      <c r="I70" s="1"/>
      <c r="J70" s="1"/>
    </row>
    <row r="71" spans="1:12" s="127" customFormat="1" ht="15" customHeight="1">
      <c r="A71" s="170"/>
      <c r="B71" s="169"/>
      <c r="C71" s="1"/>
      <c r="D71" s="1"/>
      <c r="E71" s="1"/>
      <c r="G71" s="168"/>
      <c r="H71" s="1"/>
    </row>
    <row r="72" spans="1:12" s="127" customFormat="1" ht="15" customHeight="1">
      <c r="A72" s="164" t="s">
        <v>379</v>
      </c>
      <c r="B72" s="169" t="s">
        <v>130</v>
      </c>
      <c r="C72" s="1"/>
      <c r="D72" s="1"/>
      <c r="E72" s="1"/>
      <c r="F72" s="164" t="s">
        <v>379</v>
      </c>
      <c r="G72" s="169" t="s">
        <v>130</v>
      </c>
      <c r="H72" s="1"/>
    </row>
    <row r="73" spans="1:12" s="127" customFormat="1" ht="15" customHeight="1">
      <c r="A73" s="170" t="s">
        <v>380</v>
      </c>
      <c r="B73" s="1"/>
      <c r="C73" s="1"/>
      <c r="D73" s="1"/>
      <c r="E73" s="1"/>
      <c r="F73" s="170" t="s">
        <v>381</v>
      </c>
      <c r="G73" s="1"/>
      <c r="H73" s="1"/>
    </row>
    <row r="74" spans="1:12" s="127" customFormat="1" ht="15" customHeight="1">
      <c r="A74" s="1" t="s">
        <v>382</v>
      </c>
      <c r="B74" s="1"/>
      <c r="C74" s="1"/>
      <c r="D74" s="1"/>
      <c r="E74" s="1"/>
      <c r="H74" s="1"/>
    </row>
    <row r="75" spans="1:12" s="127" customFormat="1" ht="15" customHeight="1">
      <c r="A75" s="170" t="s">
        <v>383</v>
      </c>
      <c r="B75" s="1"/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F77" s="164" t="s">
        <v>384</v>
      </c>
      <c r="G77" s="169" t="s">
        <v>166</v>
      </c>
      <c r="H77" s="1"/>
      <c r="I77" s="1"/>
      <c r="J77" s="1"/>
      <c r="K77" s="1"/>
      <c r="L77" s="1"/>
    </row>
    <row r="78" spans="1:12" s="127" customFormat="1" ht="15" customHeight="1">
      <c r="C78" s="1"/>
      <c r="D78" s="1"/>
      <c r="E78" s="1"/>
      <c r="F78" s="1" t="s">
        <v>385</v>
      </c>
      <c r="G78" s="1" t="s">
        <v>386</v>
      </c>
      <c r="H78" s="1"/>
      <c r="I78" s="1"/>
      <c r="J78" s="1"/>
      <c r="K78" s="1"/>
      <c r="L78" s="1"/>
    </row>
    <row r="79" spans="1:12" s="127" customFormat="1" ht="15" customHeight="1">
      <c r="F79" s="1" t="s">
        <v>387</v>
      </c>
      <c r="G79" s="1" t="s">
        <v>388</v>
      </c>
      <c r="I79" s="1"/>
      <c r="J79" s="1"/>
      <c r="K79" s="1"/>
      <c r="L79" s="1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H1"/>
    <mergeCell ref="A3:G3"/>
    <mergeCell ref="A5:A8"/>
    <mergeCell ref="D5:E5"/>
    <mergeCell ref="D8:E8"/>
  </mergeCells>
  <phoneticPr fontId="85" type="noConversion"/>
  <hyperlinks>
    <hyperlink ref="A2" location="MENU!A1" display="BACK TO MENU" xr:uid="{8AD66E58-B982-40C9-B363-206180A6CF81}"/>
    <hyperlink ref="A59" r:id="rId1" display="http://www.tslines.com/" xr:uid="{E55ACEE5-F83A-446A-9267-75E846FC96A5}"/>
    <hyperlink ref="F59" r:id="rId2" display="http://www.tslines.com/" xr:uid="{290DDC47-9219-4F70-B931-18AF2C2B3204}"/>
    <hyperlink ref="G72" r:id="rId3" xr:uid="{DA44D214-F681-45FE-BA40-B11AC6D23B2C}"/>
    <hyperlink ref="G77" r:id="rId4" xr:uid="{636F7CE5-FA27-4165-AB93-958C8A6E0015}"/>
    <hyperlink ref="B72" r:id="rId5" xr:uid="{DB3E1477-1EAC-46C8-9751-13F4D851BA8B}"/>
    <hyperlink ref="G67" r:id="rId6" display="mailto:cus.tslhph@tslines.com.vn" xr:uid="{D4884772-929A-4B45-9F46-2EBD4D98AFEA}"/>
    <hyperlink ref="B67" r:id="rId7" display="mailto:cus.tslhph@tslines.com.vn" xr:uid="{783A73C9-C64E-48F9-ABAE-C34D7C75A61D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66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1" t="s">
        <v>801</v>
      </c>
      <c r="B3" s="371"/>
      <c r="C3" s="371"/>
      <c r="D3" s="371"/>
      <c r="E3" s="371"/>
      <c r="F3" s="371"/>
      <c r="G3" s="371"/>
      <c r="H3" s="37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4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4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4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390</v>
      </c>
      <c r="B10" s="201" t="s">
        <v>802</v>
      </c>
      <c r="J10" s="14"/>
      <c r="K10" s="14"/>
    </row>
    <row r="11" spans="1:204" s="127" customFormat="1" ht="15" customHeight="1">
      <c r="A11" s="130" t="s">
        <v>276</v>
      </c>
      <c r="B11" s="131" t="s">
        <v>277</v>
      </c>
      <c r="C11" s="132" t="s">
        <v>278</v>
      </c>
      <c r="D11" s="133" t="s">
        <v>279</v>
      </c>
      <c r="E11" s="153" t="s">
        <v>336</v>
      </c>
      <c r="F11" s="415"/>
      <c r="G11" s="389"/>
      <c r="H11" s="187" t="s">
        <v>336</v>
      </c>
      <c r="I11" s="276" t="s">
        <v>803</v>
      </c>
    </row>
    <row r="12" spans="1:204" s="127" customFormat="1" ht="15" customHeight="1">
      <c r="A12" s="364" t="s">
        <v>284</v>
      </c>
      <c r="B12" s="366"/>
      <c r="C12" s="367"/>
      <c r="D12" s="136" t="s">
        <v>285</v>
      </c>
      <c r="E12" s="139" t="s">
        <v>288</v>
      </c>
      <c r="F12" s="416" t="s">
        <v>394</v>
      </c>
      <c r="G12" s="387"/>
      <c r="H12" s="189" t="s">
        <v>395</v>
      </c>
      <c r="I12" s="191" t="s">
        <v>804</v>
      </c>
    </row>
    <row r="13" spans="1:204" s="127" customFormat="1" ht="15" customHeight="1">
      <c r="A13" s="365"/>
      <c r="B13" s="368"/>
      <c r="C13" s="369"/>
      <c r="D13" s="140" t="s">
        <v>62</v>
      </c>
      <c r="E13" s="155" t="s">
        <v>342</v>
      </c>
      <c r="F13" s="416"/>
      <c r="G13" s="387"/>
      <c r="H13" s="189" t="s">
        <v>342</v>
      </c>
      <c r="I13" s="212" t="s">
        <v>805</v>
      </c>
      <c r="K13" s="14"/>
    </row>
    <row r="14" spans="1:204" s="127" customFormat="1" ht="15" customHeight="1">
      <c r="A14" s="360" t="s">
        <v>60</v>
      </c>
      <c r="B14" s="142" t="s">
        <v>343</v>
      </c>
      <c r="C14" s="143" t="s">
        <v>344</v>
      </c>
      <c r="D14" s="301" t="s">
        <v>301</v>
      </c>
      <c r="E14" s="143"/>
      <c r="F14" s="142" t="s">
        <v>302</v>
      </c>
      <c r="G14" s="143"/>
      <c r="H14" s="144">
        <v>45940</v>
      </c>
      <c r="I14" s="186">
        <f t="shared" ref="I14:I18" si="0">H14+19</f>
        <v>45959</v>
      </c>
      <c r="K14" s="14"/>
    </row>
    <row r="15" spans="1:204" s="127" customFormat="1" ht="15" customHeight="1">
      <c r="A15" s="361"/>
      <c r="B15" s="142" t="s">
        <v>345</v>
      </c>
      <c r="C15" s="186" t="s">
        <v>304</v>
      </c>
      <c r="D15" s="144">
        <v>45937</v>
      </c>
      <c r="E15" s="143">
        <f t="shared" ref="E15" si="1">D15+8</f>
        <v>45945</v>
      </c>
      <c r="F15" s="142" t="s">
        <v>806</v>
      </c>
      <c r="G15" s="143" t="s">
        <v>807</v>
      </c>
      <c r="H15" s="144">
        <f t="shared" ref="H15:H16" si="2">H14+7</f>
        <v>45947</v>
      </c>
      <c r="I15" s="186">
        <f t="shared" si="0"/>
        <v>45966</v>
      </c>
      <c r="K15" s="14"/>
    </row>
    <row r="16" spans="1:204" s="127" customFormat="1" ht="15" customHeight="1">
      <c r="A16" s="361"/>
      <c r="B16" s="142" t="s">
        <v>343</v>
      </c>
      <c r="C16" s="186" t="s">
        <v>346</v>
      </c>
      <c r="D16" s="144">
        <f t="shared" ref="D16:D22" si="3">D15+7</f>
        <v>45944</v>
      </c>
      <c r="E16" s="143">
        <f t="shared" ref="E16:E22" si="4">D16+8</f>
        <v>45952</v>
      </c>
      <c r="F16" s="142" t="s">
        <v>808</v>
      </c>
      <c r="G16" s="143" t="s">
        <v>807</v>
      </c>
      <c r="H16" s="144">
        <f t="shared" si="2"/>
        <v>45954</v>
      </c>
      <c r="I16" s="186">
        <f t="shared" si="0"/>
        <v>45973</v>
      </c>
      <c r="K16" s="14"/>
    </row>
    <row r="17" spans="1:11" s="127" customFormat="1" ht="15" customHeight="1">
      <c r="A17" s="361"/>
      <c r="B17" s="142" t="s">
        <v>345</v>
      </c>
      <c r="C17" s="186" t="s">
        <v>308</v>
      </c>
      <c r="D17" s="144">
        <f t="shared" si="3"/>
        <v>45951</v>
      </c>
      <c r="E17" s="143">
        <f t="shared" si="4"/>
        <v>45959</v>
      </c>
      <c r="F17" s="142" t="s">
        <v>809</v>
      </c>
      <c r="G17" s="143" t="s">
        <v>810</v>
      </c>
      <c r="H17" s="144">
        <f t="shared" ref="H17:H21" si="5">H16+7</f>
        <v>45961</v>
      </c>
      <c r="I17" s="186">
        <f t="shared" si="0"/>
        <v>45980</v>
      </c>
      <c r="K17" s="14"/>
    </row>
    <row r="18" spans="1:11" s="127" customFormat="1" ht="15" customHeight="1">
      <c r="A18" s="361"/>
      <c r="B18" s="142" t="s">
        <v>343</v>
      </c>
      <c r="C18" s="186" t="s">
        <v>347</v>
      </c>
      <c r="D18" s="144">
        <f t="shared" si="3"/>
        <v>45958</v>
      </c>
      <c r="E18" s="143">
        <f t="shared" si="4"/>
        <v>45966</v>
      </c>
      <c r="F18" s="142" t="s">
        <v>302</v>
      </c>
      <c r="G18" s="143"/>
      <c r="H18" s="144">
        <f t="shared" si="5"/>
        <v>45968</v>
      </c>
      <c r="I18" s="186">
        <f t="shared" si="0"/>
        <v>45987</v>
      </c>
      <c r="K18" s="14"/>
    </row>
    <row r="19" spans="1:11" s="127" customFormat="1" ht="15" customHeight="1">
      <c r="A19" s="361"/>
      <c r="B19" s="142" t="s">
        <v>345</v>
      </c>
      <c r="C19" s="186" t="s">
        <v>325</v>
      </c>
      <c r="D19" s="144">
        <f t="shared" si="3"/>
        <v>45965</v>
      </c>
      <c r="E19" s="143">
        <f t="shared" si="4"/>
        <v>45973</v>
      </c>
      <c r="F19" s="142" t="s">
        <v>811</v>
      </c>
      <c r="G19" s="143" t="s">
        <v>812</v>
      </c>
      <c r="H19" s="144">
        <f t="shared" si="5"/>
        <v>45975</v>
      </c>
      <c r="I19" s="186">
        <f t="shared" ref="I19:I21" si="6">H19+19</f>
        <v>45994</v>
      </c>
      <c r="K19" s="14"/>
    </row>
    <row r="20" spans="1:11" s="127" customFormat="1" ht="15" customHeight="1">
      <c r="A20" s="361"/>
      <c r="B20" s="142" t="s">
        <v>343</v>
      </c>
      <c r="C20" s="186" t="s">
        <v>348</v>
      </c>
      <c r="D20" s="144">
        <f t="shared" si="3"/>
        <v>45972</v>
      </c>
      <c r="E20" s="143">
        <f t="shared" si="4"/>
        <v>45980</v>
      </c>
      <c r="F20" s="142" t="s">
        <v>302</v>
      </c>
      <c r="G20" s="143"/>
      <c r="H20" s="144">
        <f t="shared" si="5"/>
        <v>45982</v>
      </c>
      <c r="I20" s="186">
        <f t="shared" si="6"/>
        <v>46001</v>
      </c>
      <c r="K20" s="14"/>
    </row>
    <row r="21" spans="1:11" s="127" customFormat="1" ht="15" customHeight="1">
      <c r="A21" s="361"/>
      <c r="B21" s="142" t="s">
        <v>345</v>
      </c>
      <c r="C21" s="186" t="s">
        <v>328</v>
      </c>
      <c r="D21" s="144">
        <f t="shared" si="3"/>
        <v>45979</v>
      </c>
      <c r="E21" s="143">
        <f t="shared" si="4"/>
        <v>45987</v>
      </c>
      <c r="F21" s="142" t="s">
        <v>806</v>
      </c>
      <c r="G21" s="143" t="s">
        <v>812</v>
      </c>
      <c r="H21" s="144">
        <f t="shared" si="5"/>
        <v>45989</v>
      </c>
      <c r="I21" s="186">
        <f t="shared" si="6"/>
        <v>46008</v>
      </c>
      <c r="K21" s="14"/>
    </row>
    <row r="22" spans="1:11" s="127" customFormat="1" ht="15" customHeight="1" thickBot="1">
      <c r="A22" s="362"/>
      <c r="B22" s="147" t="s">
        <v>343</v>
      </c>
      <c r="C22" s="148" t="s">
        <v>349</v>
      </c>
      <c r="D22" s="149">
        <f t="shared" si="3"/>
        <v>45986</v>
      </c>
      <c r="E22" s="148">
        <f t="shared" si="4"/>
        <v>45994</v>
      </c>
      <c r="F22" s="147"/>
      <c r="G22" s="148"/>
      <c r="H22" s="149"/>
      <c r="I22" s="148"/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350</v>
      </c>
      <c r="J25" s="157"/>
      <c r="K25" s="157"/>
    </row>
    <row r="26" spans="1:11" s="156" customFormat="1" ht="15" customHeight="1">
      <c r="A26" s="363" t="s">
        <v>351</v>
      </c>
      <c r="B26" s="363"/>
      <c r="C26" s="363"/>
      <c r="D26" s="363"/>
      <c r="E26" s="363"/>
      <c r="F26" s="363"/>
      <c r="G26" s="363"/>
      <c r="H26" s="363"/>
      <c r="I26" s="158"/>
    </row>
    <row r="27" spans="1:11" s="156" customFormat="1" ht="15" customHeight="1">
      <c r="A27" s="363"/>
      <c r="B27" s="363"/>
      <c r="C27" s="363"/>
      <c r="D27" s="363"/>
      <c r="E27" s="363"/>
      <c r="F27" s="363"/>
      <c r="G27" s="363"/>
      <c r="H27" s="363"/>
      <c r="I27" s="158"/>
    </row>
    <row r="28" spans="1:11" s="156" customFormat="1" ht="15" customHeight="1">
      <c r="A28" s="156" t="s">
        <v>352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353</v>
      </c>
      <c r="B30" s="43"/>
      <c r="C30" s="43"/>
      <c r="D30" s="43"/>
      <c r="E30" s="43"/>
      <c r="F30" s="164" t="s">
        <v>354</v>
      </c>
      <c r="G30" s="162"/>
      <c r="H30" s="162"/>
      <c r="I30" s="167"/>
      <c r="J30" s="167"/>
    </row>
    <row r="31" spans="1:11" s="127" customFormat="1" ht="15" customHeight="1">
      <c r="A31" s="165" t="s">
        <v>355</v>
      </c>
      <c r="B31" s="1"/>
      <c r="C31" s="1"/>
      <c r="D31" s="1"/>
      <c r="E31" s="166"/>
      <c r="F31" s="1" t="s">
        <v>356</v>
      </c>
      <c r="G31" s="162"/>
      <c r="H31" s="162"/>
    </row>
    <row r="32" spans="1:11" s="127" customFormat="1" ht="15" customHeight="1">
      <c r="A32" s="1" t="s">
        <v>357</v>
      </c>
      <c r="B32" s="1"/>
      <c r="C32" s="1"/>
      <c r="D32" s="1"/>
      <c r="E32" s="166"/>
      <c r="F32" s="1" t="s">
        <v>358</v>
      </c>
      <c r="G32" s="162"/>
      <c r="H32" s="162"/>
    </row>
    <row r="33" spans="1:10" s="127" customFormat="1" ht="15" customHeight="1">
      <c r="A33" s="1" t="s">
        <v>359</v>
      </c>
      <c r="B33" s="1"/>
      <c r="C33" s="1"/>
      <c r="D33" s="166"/>
      <c r="E33" s="166"/>
      <c r="F33" s="1" t="s">
        <v>359</v>
      </c>
      <c r="G33" s="162"/>
      <c r="H33" s="162"/>
    </row>
    <row r="34" spans="1:10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"/>
      <c r="J34" s="1"/>
    </row>
    <row r="35" spans="1:10" s="127" customFormat="1" ht="15" customHeight="1">
      <c r="A35" s="164" t="s">
        <v>360</v>
      </c>
      <c r="B35" s="43"/>
      <c r="C35" s="1"/>
      <c r="D35" s="1"/>
      <c r="E35" s="1"/>
      <c r="F35" s="164" t="s">
        <v>360</v>
      </c>
      <c r="G35" s="162"/>
      <c r="H35" s="162"/>
      <c r="I35" s="1"/>
      <c r="J35" s="1"/>
    </row>
    <row r="36" spans="1:10" s="127" customFormat="1" ht="15" customHeight="1">
      <c r="A36" s="1" t="s">
        <v>361</v>
      </c>
      <c r="B36" s="1" t="s">
        <v>362</v>
      </c>
      <c r="C36" s="1"/>
      <c r="D36" s="1"/>
      <c r="E36" s="1"/>
      <c r="F36" s="1" t="s">
        <v>363</v>
      </c>
      <c r="G36" s="1" t="s">
        <v>364</v>
      </c>
      <c r="H36" s="1"/>
      <c r="I36" s="1"/>
      <c r="J36" s="1"/>
    </row>
    <row r="37" spans="1:10" s="127" customFormat="1" ht="15" customHeight="1">
      <c r="A37" s="1" t="s">
        <v>365</v>
      </c>
      <c r="B37" s="1" t="s">
        <v>366</v>
      </c>
      <c r="C37" s="1"/>
      <c r="D37" s="1"/>
      <c r="E37" s="1"/>
      <c r="F37" s="1" t="s">
        <v>367</v>
      </c>
      <c r="G37" s="1" t="s">
        <v>368</v>
      </c>
      <c r="H37" s="162"/>
      <c r="I37" s="1"/>
      <c r="J37" s="1"/>
    </row>
    <row r="38" spans="1:10" s="127" customFormat="1" ht="15" customHeight="1">
      <c r="A38" s="1" t="s">
        <v>369</v>
      </c>
      <c r="B38" s="1" t="s">
        <v>370</v>
      </c>
      <c r="C38" s="1"/>
      <c r="D38" s="1"/>
      <c r="E38" s="1"/>
      <c r="H38" s="167"/>
      <c r="I38" s="1"/>
      <c r="J38" s="1"/>
    </row>
    <row r="39" spans="1:10" s="127" customFormat="1" ht="15" customHeight="1">
      <c r="A39" s="1" t="s">
        <v>371</v>
      </c>
      <c r="B39" s="1" t="s">
        <v>372</v>
      </c>
      <c r="C39" s="1"/>
      <c r="D39" s="1"/>
      <c r="E39" s="1"/>
      <c r="H39" s="167"/>
      <c r="I39" s="1"/>
      <c r="J39" s="1"/>
    </row>
    <row r="40" spans="1:10" s="127" customFormat="1" ht="15" customHeight="1">
      <c r="A40" s="1"/>
      <c r="B40" s="1"/>
      <c r="C40" s="1"/>
      <c r="D40" s="1"/>
      <c r="E40" s="1"/>
      <c r="G40" s="168"/>
      <c r="H40" s="168"/>
      <c r="I40" s="1"/>
      <c r="J40" s="1"/>
    </row>
    <row r="41" spans="1:10" s="127" customFormat="1" ht="15" customHeight="1">
      <c r="A41" s="164" t="s">
        <v>373</v>
      </c>
      <c r="B41" s="169" t="s">
        <v>118</v>
      </c>
      <c r="C41" s="1"/>
      <c r="D41" s="1"/>
      <c r="E41" s="1"/>
      <c r="F41" s="164" t="s">
        <v>373</v>
      </c>
      <c r="G41" s="169" t="s">
        <v>118</v>
      </c>
      <c r="H41" s="168"/>
      <c r="I41" s="1"/>
      <c r="J41" s="1"/>
    </row>
    <row r="42" spans="1:10" s="127" customFormat="1" ht="15" customHeight="1">
      <c r="A42" s="170" t="s">
        <v>374</v>
      </c>
      <c r="B42" s="1"/>
      <c r="C42" s="1"/>
      <c r="D42" s="1"/>
      <c r="E42" s="1"/>
      <c r="F42" s="1" t="s">
        <v>375</v>
      </c>
      <c r="G42" s="1"/>
      <c r="H42" s="168"/>
      <c r="I42" s="1"/>
      <c r="J42" s="1"/>
    </row>
    <row r="43" spans="1:10" s="127" customFormat="1" ht="15" customHeight="1">
      <c r="A43" s="170" t="s">
        <v>376</v>
      </c>
      <c r="B43" s="169"/>
      <c r="C43" s="1"/>
      <c r="D43" s="1"/>
      <c r="E43" s="1"/>
      <c r="F43" s="1" t="s">
        <v>377</v>
      </c>
      <c r="G43" s="1"/>
      <c r="H43" s="168"/>
      <c r="I43" s="1"/>
      <c r="J43" s="1"/>
    </row>
    <row r="44" spans="1:10" s="127" customFormat="1" ht="15" customHeight="1">
      <c r="A44" s="170" t="s">
        <v>378</v>
      </c>
      <c r="B44" s="169"/>
      <c r="C44" s="1"/>
      <c r="D44" s="1"/>
      <c r="E44" s="1"/>
      <c r="G44" s="168"/>
      <c r="H44" s="1"/>
      <c r="I44" s="1"/>
      <c r="J44" s="1"/>
    </row>
    <row r="45" spans="1:10" s="127" customFormat="1" ht="15" customHeight="1">
      <c r="A45" s="170"/>
      <c r="B45" s="169"/>
      <c r="C45" s="1"/>
      <c r="D45" s="1"/>
      <c r="E45" s="1"/>
      <c r="G45" s="168"/>
      <c r="H45" s="1"/>
    </row>
    <row r="46" spans="1:10" s="127" customFormat="1" ht="15" customHeight="1">
      <c r="A46" s="164" t="s">
        <v>379</v>
      </c>
      <c r="B46" s="169" t="s">
        <v>130</v>
      </c>
      <c r="C46" s="1"/>
      <c r="D46" s="1"/>
      <c r="E46" s="1"/>
      <c r="F46" s="164" t="s">
        <v>379</v>
      </c>
      <c r="G46" s="169" t="s">
        <v>130</v>
      </c>
      <c r="H46" s="1"/>
    </row>
    <row r="47" spans="1:10" s="127" customFormat="1" ht="15" customHeight="1">
      <c r="A47" s="170" t="s">
        <v>380</v>
      </c>
      <c r="B47" s="1"/>
      <c r="C47" s="1"/>
      <c r="D47" s="1"/>
      <c r="E47" s="1"/>
      <c r="F47" s="170" t="s">
        <v>381</v>
      </c>
      <c r="G47" s="1"/>
      <c r="H47" s="1"/>
    </row>
    <row r="48" spans="1:10" s="127" customFormat="1" ht="15" customHeight="1">
      <c r="A48" s="1" t="s">
        <v>382</v>
      </c>
      <c r="B48" s="1"/>
      <c r="C48" s="1"/>
      <c r="D48" s="1"/>
      <c r="E48" s="1"/>
      <c r="H48" s="1"/>
    </row>
    <row r="49" spans="1:14" s="127" customFormat="1" ht="15" customHeight="1">
      <c r="A49" s="170" t="s">
        <v>383</v>
      </c>
      <c r="B49" s="1"/>
      <c r="C49" s="1"/>
      <c r="D49" s="1"/>
      <c r="E49" s="1"/>
      <c r="G49" s="168"/>
      <c r="H49" s="1"/>
    </row>
    <row r="50" spans="1:14" s="127" customFormat="1" ht="15" customHeight="1">
      <c r="C50" s="1"/>
      <c r="D50" s="1"/>
      <c r="E50" s="1"/>
      <c r="G50" s="168"/>
      <c r="H50" s="1"/>
    </row>
    <row r="51" spans="1:14" s="127" customFormat="1" ht="15" customHeight="1">
      <c r="C51" s="1"/>
      <c r="D51" s="1"/>
      <c r="E51" s="1"/>
      <c r="F51" s="164" t="s">
        <v>384</v>
      </c>
      <c r="G51" s="169" t="s">
        <v>166</v>
      </c>
      <c r="H51" s="1"/>
      <c r="I51" s="1"/>
      <c r="J51" s="1"/>
      <c r="K51" s="1"/>
      <c r="L51" s="1"/>
    </row>
    <row r="52" spans="1:14" s="127" customFormat="1" ht="15" customHeight="1">
      <c r="C52" s="1"/>
      <c r="D52" s="1"/>
      <c r="E52" s="1"/>
      <c r="F52" s="1" t="s">
        <v>385</v>
      </c>
      <c r="G52" s="1" t="s">
        <v>386</v>
      </c>
      <c r="H52" s="1"/>
      <c r="I52" s="1"/>
      <c r="J52" s="1"/>
      <c r="K52" s="1"/>
      <c r="L52" s="1"/>
    </row>
    <row r="53" spans="1:14" s="127" customFormat="1" ht="15" customHeight="1">
      <c r="F53" s="1" t="s">
        <v>387</v>
      </c>
      <c r="G53" s="1" t="s">
        <v>388</v>
      </c>
      <c r="I53" s="1"/>
      <c r="J53" s="1"/>
      <c r="K53" s="1"/>
      <c r="L53" s="1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H56" s="168"/>
    </row>
    <row r="57" spans="1:14" s="127" customFormat="1" ht="15" customHeight="1">
      <c r="G57" s="168"/>
      <c r="H57" s="168"/>
      <c r="M57" s="9"/>
      <c r="N57" s="9"/>
    </row>
    <row r="58" spans="1:14" ht="15" customHeight="1">
      <c r="M58" s="9"/>
      <c r="N58" s="9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  <row r="66" spans="1:10" ht="15" customHeight="1">
      <c r="A66" s="127"/>
      <c r="B66" s="127"/>
      <c r="C66" s="127"/>
      <c r="D66" s="127"/>
      <c r="E66" s="127"/>
      <c r="F66" s="127"/>
      <c r="G66" s="168"/>
      <c r="H66" s="168"/>
      <c r="I66" s="127"/>
      <c r="J66" s="127"/>
    </row>
  </sheetData>
  <mergeCells count="13">
    <mergeCell ref="A26:H27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22"/>
    <mergeCell ref="D6:E6"/>
    <mergeCell ref="D7:E7"/>
  </mergeCells>
  <phoneticPr fontId="85" type="noConversion"/>
  <hyperlinks>
    <hyperlink ref="A2" location="MENU!A1" display="BACK TO MENU" xr:uid="{96B6D265-63DB-42A7-8405-D41E0A65A6BE}"/>
    <hyperlink ref="A33" r:id="rId1" display="http://www.tslines.com/" xr:uid="{40C760D1-35BE-43CD-9408-0C0D84C012C8}"/>
    <hyperlink ref="F33" r:id="rId2" display="http://www.tslines.com/" xr:uid="{BD670B92-12D9-4A6C-9DFC-5F16BF616FAF}"/>
    <hyperlink ref="G46" r:id="rId3" xr:uid="{625CD823-0305-4880-B278-9B1A21EDF81E}"/>
    <hyperlink ref="G51" r:id="rId4" xr:uid="{58FA4E5E-E384-4AB2-9D27-315A073D2A28}"/>
    <hyperlink ref="B46" r:id="rId5" xr:uid="{01CACCEE-CDFC-4AC8-A4FA-53CA46F83451}"/>
    <hyperlink ref="G41" r:id="rId6" display="mailto:cus.tslhph@tslines.com.vn" xr:uid="{CC6BC51B-B7DB-49DB-B720-ACD359E132AF}"/>
    <hyperlink ref="B41" r:id="rId7" display="mailto:cus.tslhph@tslines.com.vn" xr:uid="{80734B25-D11F-41F2-A94A-D6CFB5464D8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GV79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1" t="s">
        <v>813</v>
      </c>
      <c r="B3" s="371"/>
      <c r="C3" s="371"/>
      <c r="D3" s="371"/>
      <c r="E3" s="371"/>
      <c r="F3" s="371"/>
      <c r="G3" s="371"/>
      <c r="H3" s="37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4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4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4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390</v>
      </c>
      <c r="B10" s="201" t="s">
        <v>814</v>
      </c>
      <c r="C10" s="235"/>
      <c r="D10" s="235"/>
      <c r="E10" s="235"/>
      <c r="F10" s="235"/>
      <c r="G10" s="235"/>
      <c r="H10" s="198"/>
      <c r="I10" s="197"/>
      <c r="J10" s="127"/>
    </row>
    <row r="11" spans="1:204" s="174" customFormat="1" ht="1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281</v>
      </c>
      <c r="F11" s="388"/>
      <c r="G11" s="389"/>
      <c r="H11" s="133" t="s">
        <v>281</v>
      </c>
      <c r="I11" s="283" t="s">
        <v>815</v>
      </c>
    </row>
    <row r="12" spans="1:204" s="174" customFormat="1" ht="1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386" t="s">
        <v>394</v>
      </c>
      <c r="G12" s="387"/>
      <c r="H12" s="195" t="s">
        <v>395</v>
      </c>
      <c r="I12" s="284" t="s">
        <v>816</v>
      </c>
    </row>
    <row r="13" spans="1:204" s="174" customFormat="1" ht="15" customHeight="1">
      <c r="A13" s="384"/>
      <c r="B13" s="368"/>
      <c r="C13" s="369"/>
      <c r="D13" s="140" t="s">
        <v>289</v>
      </c>
      <c r="E13" s="209" t="s">
        <v>291</v>
      </c>
      <c r="F13" s="386"/>
      <c r="G13" s="387"/>
      <c r="H13" s="231" t="s">
        <v>291</v>
      </c>
      <c r="I13" s="285" t="s">
        <v>817</v>
      </c>
    </row>
    <row r="14" spans="1:204" s="174" customFormat="1" ht="15" customHeight="1">
      <c r="A14" s="36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F14" s="273" t="s">
        <v>818</v>
      </c>
      <c r="G14" s="186" t="s">
        <v>819</v>
      </c>
      <c r="H14" s="185">
        <v>45937</v>
      </c>
      <c r="I14" s="275">
        <f t="shared" ref="I14:I21" si="1">H14+14</f>
        <v>45951</v>
      </c>
    </row>
    <row r="15" spans="1:204" s="174" customFormat="1" ht="1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F15" s="273" t="s">
        <v>820</v>
      </c>
      <c r="G15" s="186" t="s">
        <v>716</v>
      </c>
      <c r="H15" s="185">
        <f t="shared" ref="H15:H22" si="2">H14+7</f>
        <v>45944</v>
      </c>
      <c r="I15" s="275">
        <f t="shared" si="1"/>
        <v>45958</v>
      </c>
    </row>
    <row r="16" spans="1:204" s="174" customFormat="1" ht="1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F16" s="273" t="s">
        <v>821</v>
      </c>
      <c r="G16" s="186" t="s">
        <v>822</v>
      </c>
      <c r="H16" s="185">
        <f t="shared" si="2"/>
        <v>45951</v>
      </c>
      <c r="I16" s="275">
        <f t="shared" si="1"/>
        <v>45965</v>
      </c>
    </row>
    <row r="17" spans="1:10" s="174" customFormat="1" ht="15" customHeight="1">
      <c r="A17" s="361"/>
      <c r="B17" s="273" t="s">
        <v>294</v>
      </c>
      <c r="C17" s="186" t="s">
        <v>300</v>
      </c>
      <c r="D17" s="142">
        <v>45957</v>
      </c>
      <c r="E17" s="143">
        <f t="shared" si="0"/>
        <v>45959</v>
      </c>
      <c r="F17" s="273" t="s">
        <v>823</v>
      </c>
      <c r="G17" s="186" t="s">
        <v>824</v>
      </c>
      <c r="H17" s="185">
        <f t="shared" si="2"/>
        <v>45958</v>
      </c>
      <c r="I17" s="275">
        <f t="shared" si="1"/>
        <v>45972</v>
      </c>
    </row>
    <row r="18" spans="1:10" s="174" customFormat="1" ht="15" customHeight="1">
      <c r="A18" s="361"/>
      <c r="B18" s="273" t="s">
        <v>302</v>
      </c>
      <c r="C18" s="186"/>
      <c r="D18" s="303" t="s">
        <v>303</v>
      </c>
      <c r="E18" s="143"/>
      <c r="F18" s="273" t="s">
        <v>825</v>
      </c>
      <c r="G18" s="186" t="s">
        <v>716</v>
      </c>
      <c r="H18" s="185">
        <f t="shared" si="2"/>
        <v>45965</v>
      </c>
      <c r="I18" s="275">
        <f t="shared" si="1"/>
        <v>45979</v>
      </c>
    </row>
    <row r="19" spans="1:10" s="174" customFormat="1" ht="1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273" t="s">
        <v>826</v>
      </c>
      <c r="G19" s="186" t="s">
        <v>827</v>
      </c>
      <c r="H19" s="185">
        <f t="shared" si="2"/>
        <v>45972</v>
      </c>
      <c r="I19" s="275">
        <f t="shared" si="1"/>
        <v>45986</v>
      </c>
    </row>
    <row r="20" spans="1:10" s="174" customFormat="1" ht="15" customHeight="1">
      <c r="A20" s="361"/>
      <c r="B20" s="273" t="s">
        <v>305</v>
      </c>
      <c r="C20" s="186" t="s">
        <v>306</v>
      </c>
      <c r="D20" s="142">
        <f t="shared" ref="D20:D21" si="3">D19+7</f>
        <v>45971</v>
      </c>
      <c r="E20" s="143">
        <f t="shared" si="0"/>
        <v>45973</v>
      </c>
      <c r="F20" s="273" t="s">
        <v>818</v>
      </c>
      <c r="G20" s="186" t="s">
        <v>828</v>
      </c>
      <c r="H20" s="185">
        <f t="shared" si="2"/>
        <v>45979</v>
      </c>
      <c r="I20" s="275">
        <f t="shared" si="1"/>
        <v>45993</v>
      </c>
    </row>
    <row r="21" spans="1:10" s="174" customFormat="1" ht="15" customHeight="1">
      <c r="A21" s="361"/>
      <c r="B21" s="273" t="s">
        <v>294</v>
      </c>
      <c r="C21" s="186" t="s">
        <v>307</v>
      </c>
      <c r="D21" s="142">
        <f t="shared" si="3"/>
        <v>45978</v>
      </c>
      <c r="E21" s="143">
        <f t="shared" si="0"/>
        <v>45980</v>
      </c>
      <c r="F21" s="273" t="s">
        <v>820</v>
      </c>
      <c r="G21" s="186" t="s">
        <v>829</v>
      </c>
      <c r="H21" s="185">
        <f t="shared" si="2"/>
        <v>45986</v>
      </c>
      <c r="I21" s="275">
        <f t="shared" si="1"/>
        <v>46000</v>
      </c>
    </row>
    <row r="22" spans="1:10" s="174" customFormat="1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272" t="s">
        <v>821</v>
      </c>
      <c r="G22" s="148" t="s">
        <v>830</v>
      </c>
      <c r="H22" s="149">
        <f t="shared" si="2"/>
        <v>45993</v>
      </c>
      <c r="I22" s="286">
        <f t="shared" ref="I22" si="4">H22+14</f>
        <v>46007</v>
      </c>
    </row>
    <row r="23" spans="1:10" s="174" customFormat="1" ht="15" customHeight="1" thickBot="1">
      <c r="A23" s="200"/>
      <c r="B23" s="201"/>
      <c r="C23" s="235"/>
      <c r="D23" s="235"/>
      <c r="E23" s="235"/>
      <c r="F23" s="235"/>
      <c r="G23" s="235"/>
      <c r="H23" s="198"/>
      <c r="I23" s="197"/>
      <c r="J23" s="127"/>
    </row>
    <row r="24" spans="1:10" s="174" customFormat="1" ht="15" customHeight="1">
      <c r="A24" s="184" t="s">
        <v>276</v>
      </c>
      <c r="B24" s="131" t="s">
        <v>277</v>
      </c>
      <c r="C24" s="132" t="s">
        <v>278</v>
      </c>
      <c r="D24" s="133" t="s">
        <v>279</v>
      </c>
      <c r="E24" s="153" t="s">
        <v>281</v>
      </c>
      <c r="F24" s="378"/>
      <c r="G24" s="379"/>
      <c r="H24" s="133" t="s">
        <v>281</v>
      </c>
      <c r="I24" s="283" t="s">
        <v>815</v>
      </c>
      <c r="J24" s="127"/>
    </row>
    <row r="25" spans="1:10" s="174" customFormat="1" ht="15" customHeight="1">
      <c r="A25" s="384" t="s">
        <v>284</v>
      </c>
      <c r="B25" s="366"/>
      <c r="C25" s="367"/>
      <c r="D25" s="136" t="s">
        <v>285</v>
      </c>
      <c r="E25" s="139" t="s">
        <v>315</v>
      </c>
      <c r="F25" s="380" t="s">
        <v>394</v>
      </c>
      <c r="G25" s="381"/>
      <c r="H25" s="195" t="s">
        <v>395</v>
      </c>
      <c r="I25" s="284" t="s">
        <v>831</v>
      </c>
      <c r="J25" s="127"/>
    </row>
    <row r="26" spans="1:10" s="174" customFormat="1" ht="15" customHeight="1">
      <c r="A26" s="384"/>
      <c r="B26" s="368"/>
      <c r="C26" s="369"/>
      <c r="D26" s="140" t="s">
        <v>57</v>
      </c>
      <c r="E26" s="209" t="s">
        <v>291</v>
      </c>
      <c r="F26" s="382"/>
      <c r="G26" s="383"/>
      <c r="H26" s="231" t="s">
        <v>291</v>
      </c>
      <c r="I26" s="285" t="s">
        <v>817</v>
      </c>
      <c r="J26" s="127"/>
    </row>
    <row r="27" spans="1:10" s="174" customFormat="1" ht="15" customHeight="1">
      <c r="A27" s="360" t="s">
        <v>55</v>
      </c>
      <c r="B27" s="273" t="s">
        <v>322</v>
      </c>
      <c r="C27" s="186" t="s">
        <v>323</v>
      </c>
      <c r="D27" s="142">
        <v>45940</v>
      </c>
      <c r="E27" s="143">
        <f t="shared" ref="E27:E35" si="5">D27+3</f>
        <v>45943</v>
      </c>
      <c r="F27" s="273" t="s">
        <v>818</v>
      </c>
      <c r="G27" s="186" t="s">
        <v>819</v>
      </c>
      <c r="H27" s="185">
        <v>45937</v>
      </c>
      <c r="I27" s="275">
        <f t="shared" ref="I27:I34" si="6">H27+14</f>
        <v>45951</v>
      </c>
      <c r="J27" s="127"/>
    </row>
    <row r="28" spans="1:10" s="174" customFormat="1" ht="15" customHeight="1">
      <c r="A28" s="361"/>
      <c r="B28" s="273" t="s">
        <v>324</v>
      </c>
      <c r="C28" s="186" t="s">
        <v>325</v>
      </c>
      <c r="D28" s="142">
        <v>45945</v>
      </c>
      <c r="E28" s="143">
        <f t="shared" si="5"/>
        <v>45948</v>
      </c>
      <c r="F28" s="273" t="s">
        <v>820</v>
      </c>
      <c r="G28" s="186" t="s">
        <v>716</v>
      </c>
      <c r="H28" s="185">
        <f t="shared" ref="H28:H35" si="7">H27+7</f>
        <v>45944</v>
      </c>
      <c r="I28" s="275">
        <f t="shared" si="6"/>
        <v>45958</v>
      </c>
      <c r="J28" s="127"/>
    </row>
    <row r="29" spans="1:10" s="174" customFormat="1" ht="15" customHeight="1">
      <c r="A29" s="361"/>
      <c r="B29" s="273" t="s">
        <v>326</v>
      </c>
      <c r="C29" s="186" t="s">
        <v>323</v>
      </c>
      <c r="D29" s="306" t="s">
        <v>301</v>
      </c>
      <c r="E29" s="143"/>
      <c r="F29" s="273" t="s">
        <v>821</v>
      </c>
      <c r="G29" s="186" t="s">
        <v>822</v>
      </c>
      <c r="H29" s="185">
        <f t="shared" si="7"/>
        <v>45951</v>
      </c>
      <c r="I29" s="275">
        <f t="shared" si="6"/>
        <v>45965</v>
      </c>
      <c r="J29" s="127"/>
    </row>
    <row r="30" spans="1:10" s="174" customFormat="1" ht="15" customHeight="1">
      <c r="A30" s="361"/>
      <c r="B30" s="273" t="s">
        <v>322</v>
      </c>
      <c r="C30" s="186" t="s">
        <v>327</v>
      </c>
      <c r="D30" s="306" t="s">
        <v>301</v>
      </c>
      <c r="E30" s="143"/>
      <c r="F30" s="273" t="s">
        <v>823</v>
      </c>
      <c r="G30" s="186" t="s">
        <v>824</v>
      </c>
      <c r="H30" s="185">
        <f t="shared" si="7"/>
        <v>45958</v>
      </c>
      <c r="I30" s="275">
        <f t="shared" si="6"/>
        <v>45972</v>
      </c>
      <c r="J30" s="127"/>
    </row>
    <row r="31" spans="1:10" s="174" customFormat="1" ht="15" customHeight="1">
      <c r="A31" s="361"/>
      <c r="B31" s="273" t="s">
        <v>324</v>
      </c>
      <c r="C31" s="186" t="s">
        <v>328</v>
      </c>
      <c r="D31" s="306" t="s">
        <v>301</v>
      </c>
      <c r="E31" s="143"/>
      <c r="F31" s="273" t="s">
        <v>825</v>
      </c>
      <c r="G31" s="186" t="s">
        <v>716</v>
      </c>
      <c r="H31" s="185">
        <f t="shared" si="7"/>
        <v>45965</v>
      </c>
      <c r="I31" s="275">
        <f t="shared" si="6"/>
        <v>45979</v>
      </c>
      <c r="J31" s="127"/>
    </row>
    <row r="32" spans="1:10" s="174" customFormat="1" ht="15" customHeight="1">
      <c r="A32" s="361"/>
      <c r="B32" s="273" t="s">
        <v>326</v>
      </c>
      <c r="C32" s="186" t="s">
        <v>327</v>
      </c>
      <c r="D32" s="142">
        <v>45966</v>
      </c>
      <c r="E32" s="143">
        <f t="shared" si="5"/>
        <v>45969</v>
      </c>
      <c r="F32" s="273" t="s">
        <v>826</v>
      </c>
      <c r="G32" s="186" t="s">
        <v>827</v>
      </c>
      <c r="H32" s="185">
        <f t="shared" si="7"/>
        <v>45972</v>
      </c>
      <c r="I32" s="275">
        <f t="shared" si="6"/>
        <v>45986</v>
      </c>
      <c r="J32" s="127"/>
    </row>
    <row r="33" spans="1:11" s="174" customFormat="1" ht="15" customHeight="1">
      <c r="A33" s="361"/>
      <c r="B33" s="273" t="s">
        <v>322</v>
      </c>
      <c r="C33" s="186" t="s">
        <v>329</v>
      </c>
      <c r="D33" s="142">
        <f t="shared" ref="D33:D34" si="8">D32+7</f>
        <v>45973</v>
      </c>
      <c r="E33" s="143">
        <f t="shared" si="5"/>
        <v>45976</v>
      </c>
      <c r="F33" s="273" t="s">
        <v>818</v>
      </c>
      <c r="G33" s="186" t="s">
        <v>828</v>
      </c>
      <c r="H33" s="185">
        <f t="shared" si="7"/>
        <v>45979</v>
      </c>
      <c r="I33" s="275">
        <f t="shared" si="6"/>
        <v>45993</v>
      </c>
      <c r="J33" s="127"/>
    </row>
    <row r="34" spans="1:11" s="174" customFormat="1" ht="15" customHeight="1">
      <c r="A34" s="361"/>
      <c r="B34" s="273" t="s">
        <v>324</v>
      </c>
      <c r="C34" s="186" t="s">
        <v>330</v>
      </c>
      <c r="D34" s="142">
        <f t="shared" si="8"/>
        <v>45980</v>
      </c>
      <c r="E34" s="143">
        <f t="shared" si="5"/>
        <v>45983</v>
      </c>
      <c r="F34" s="273" t="s">
        <v>820</v>
      </c>
      <c r="G34" s="186" t="s">
        <v>829</v>
      </c>
      <c r="H34" s="185">
        <f t="shared" si="7"/>
        <v>45986</v>
      </c>
      <c r="I34" s="275">
        <f t="shared" si="6"/>
        <v>46000</v>
      </c>
      <c r="J34" s="127"/>
    </row>
    <row r="35" spans="1:11" s="174" customFormat="1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8">
        <f t="shared" si="5"/>
        <v>45990</v>
      </c>
      <c r="F35" s="272" t="s">
        <v>821</v>
      </c>
      <c r="G35" s="148" t="s">
        <v>830</v>
      </c>
      <c r="H35" s="149">
        <f t="shared" si="7"/>
        <v>45993</v>
      </c>
      <c r="I35" s="286">
        <f t="shared" ref="I35" si="9">H35+14</f>
        <v>46007</v>
      </c>
      <c r="J35" s="127"/>
    </row>
    <row r="36" spans="1:11" s="174" customFormat="1" ht="15" customHeight="1">
      <c r="A36" s="234"/>
      <c r="B36" s="235"/>
      <c r="C36" s="235"/>
      <c r="D36" s="235"/>
      <c r="E36" s="235"/>
      <c r="F36" s="235"/>
      <c r="G36" s="235"/>
      <c r="H36" s="198"/>
      <c r="I36" s="197"/>
      <c r="J36" s="127"/>
    </row>
    <row r="38" spans="1:11" s="156" customFormat="1" ht="15" customHeight="1">
      <c r="A38" s="156" t="s">
        <v>350</v>
      </c>
      <c r="J38" s="157"/>
      <c r="K38" s="157"/>
    </row>
    <row r="39" spans="1:11" s="156" customFormat="1" ht="15" customHeight="1">
      <c r="A39" s="363" t="s">
        <v>351</v>
      </c>
      <c r="B39" s="363"/>
      <c r="C39" s="363"/>
      <c r="D39" s="363"/>
      <c r="E39" s="363"/>
      <c r="F39" s="363"/>
      <c r="G39" s="363"/>
      <c r="H39" s="363"/>
      <c r="I39" s="158"/>
    </row>
    <row r="40" spans="1:11" s="156" customFormat="1" ht="15" customHeight="1">
      <c r="A40" s="363"/>
      <c r="B40" s="363"/>
      <c r="C40" s="363"/>
      <c r="D40" s="363"/>
      <c r="E40" s="363"/>
      <c r="F40" s="363"/>
      <c r="G40" s="363"/>
      <c r="H40" s="363"/>
      <c r="I40" s="158"/>
    </row>
    <row r="41" spans="1:11" s="156" customFormat="1" ht="15" customHeight="1">
      <c r="A41" s="156" t="s">
        <v>352</v>
      </c>
      <c r="B41" s="160"/>
      <c r="G41" s="158"/>
      <c r="H41" s="158"/>
      <c r="I41" s="158"/>
    </row>
    <row r="42" spans="1:11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1" s="127" customFormat="1" ht="15" customHeight="1">
      <c r="A43" s="164" t="s">
        <v>353</v>
      </c>
      <c r="B43" s="43"/>
      <c r="C43" s="43"/>
      <c r="D43" s="43"/>
      <c r="E43" s="43"/>
      <c r="F43" s="164" t="s">
        <v>354</v>
      </c>
      <c r="G43" s="162"/>
      <c r="H43" s="162"/>
      <c r="I43" s="167"/>
      <c r="J43" s="167"/>
    </row>
    <row r="44" spans="1:11" s="127" customFormat="1" ht="15" customHeight="1">
      <c r="A44" s="165" t="s">
        <v>355</v>
      </c>
      <c r="B44" s="1"/>
      <c r="C44" s="1"/>
      <c r="D44" s="1"/>
      <c r="E44" s="166"/>
      <c r="F44" s="1" t="s">
        <v>356</v>
      </c>
      <c r="G44" s="162"/>
      <c r="H44" s="162"/>
    </row>
    <row r="45" spans="1:11" s="127" customFormat="1" ht="15" customHeight="1">
      <c r="A45" s="1" t="s">
        <v>357</v>
      </c>
      <c r="B45" s="1"/>
      <c r="C45" s="1"/>
      <c r="D45" s="1"/>
      <c r="E45" s="166"/>
      <c r="F45" s="1" t="s">
        <v>358</v>
      </c>
      <c r="G45" s="162"/>
      <c r="H45" s="162"/>
    </row>
    <row r="46" spans="1:11" s="127" customFormat="1" ht="15" customHeight="1">
      <c r="A46" s="1" t="s">
        <v>359</v>
      </c>
      <c r="B46" s="1"/>
      <c r="C46" s="1"/>
      <c r="D46" s="166"/>
      <c r="E46" s="166"/>
      <c r="F46" s="1" t="s">
        <v>359</v>
      </c>
      <c r="G46" s="162"/>
      <c r="H46" s="162"/>
    </row>
    <row r="47" spans="1:11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1" s="127" customFormat="1" ht="15" customHeight="1">
      <c r="A48" s="164" t="s">
        <v>360</v>
      </c>
      <c r="B48" s="43"/>
      <c r="C48" s="1"/>
      <c r="D48" s="1"/>
      <c r="E48" s="1"/>
      <c r="F48" s="164" t="s">
        <v>360</v>
      </c>
      <c r="G48" s="162"/>
      <c r="H48" s="162"/>
      <c r="I48" s="1"/>
      <c r="J48" s="1"/>
    </row>
    <row r="49" spans="1:12" s="127" customFormat="1" ht="15" customHeight="1">
      <c r="A49" s="1" t="s">
        <v>361</v>
      </c>
      <c r="B49" s="1" t="s">
        <v>362</v>
      </c>
      <c r="C49" s="1"/>
      <c r="D49" s="1"/>
      <c r="E49" s="1"/>
      <c r="F49" s="1" t="s">
        <v>363</v>
      </c>
      <c r="G49" s="1" t="s">
        <v>364</v>
      </c>
      <c r="H49" s="1"/>
      <c r="I49" s="1"/>
      <c r="J49" s="1"/>
    </row>
    <row r="50" spans="1:12" s="127" customFormat="1" ht="15" customHeight="1">
      <c r="A50" s="1" t="s">
        <v>365</v>
      </c>
      <c r="B50" s="1" t="s">
        <v>366</v>
      </c>
      <c r="C50" s="1"/>
      <c r="D50" s="1"/>
      <c r="E50" s="1"/>
      <c r="F50" s="1" t="s">
        <v>367</v>
      </c>
      <c r="G50" s="1" t="s">
        <v>368</v>
      </c>
      <c r="H50" s="162"/>
      <c r="I50" s="1"/>
      <c r="J50" s="1"/>
    </row>
    <row r="51" spans="1:12" s="127" customFormat="1" ht="15" customHeight="1">
      <c r="A51" s="1" t="s">
        <v>369</v>
      </c>
      <c r="B51" s="1" t="s">
        <v>370</v>
      </c>
      <c r="C51" s="1"/>
      <c r="D51" s="1"/>
      <c r="E51" s="1"/>
      <c r="H51" s="167"/>
      <c r="I51" s="1"/>
      <c r="J51" s="1"/>
    </row>
    <row r="52" spans="1:12" s="127" customFormat="1" ht="15" customHeight="1">
      <c r="A52" s="1" t="s">
        <v>371</v>
      </c>
      <c r="B52" s="1" t="s">
        <v>372</v>
      </c>
      <c r="C52" s="1"/>
      <c r="D52" s="1"/>
      <c r="E52" s="1"/>
      <c r="H52" s="167"/>
      <c r="I52" s="1"/>
      <c r="J52" s="1"/>
    </row>
    <row r="53" spans="1:12" s="127" customFormat="1" ht="15" customHeight="1">
      <c r="A53" s="1"/>
      <c r="B53" s="1"/>
      <c r="C53" s="1"/>
      <c r="D53" s="1"/>
      <c r="E53" s="1"/>
      <c r="G53" s="168"/>
      <c r="H53" s="168"/>
      <c r="I53" s="1"/>
      <c r="J53" s="1"/>
    </row>
    <row r="54" spans="1:12" s="127" customFormat="1" ht="15" customHeight="1">
      <c r="A54" s="164" t="s">
        <v>373</v>
      </c>
      <c r="B54" s="169" t="s">
        <v>118</v>
      </c>
      <c r="C54" s="1"/>
      <c r="D54" s="1"/>
      <c r="E54" s="1"/>
      <c r="F54" s="164" t="s">
        <v>373</v>
      </c>
      <c r="G54" s="169" t="s">
        <v>118</v>
      </c>
      <c r="H54" s="168"/>
      <c r="I54" s="1"/>
      <c r="J54" s="1"/>
    </row>
    <row r="55" spans="1:12" s="127" customFormat="1" ht="15" customHeight="1">
      <c r="A55" s="170" t="s">
        <v>374</v>
      </c>
      <c r="B55" s="1"/>
      <c r="C55" s="1"/>
      <c r="D55" s="1"/>
      <c r="E55" s="1"/>
      <c r="F55" s="1" t="s">
        <v>375</v>
      </c>
      <c r="G55" s="1"/>
      <c r="H55" s="168"/>
      <c r="I55" s="1"/>
      <c r="J55" s="1"/>
    </row>
    <row r="56" spans="1:12" s="127" customFormat="1" ht="15" customHeight="1">
      <c r="A56" s="170" t="s">
        <v>376</v>
      </c>
      <c r="B56" s="169"/>
      <c r="C56" s="1"/>
      <c r="D56" s="1"/>
      <c r="E56" s="1"/>
      <c r="F56" s="1" t="s">
        <v>377</v>
      </c>
      <c r="G56" s="1"/>
      <c r="H56" s="168"/>
      <c r="I56" s="1"/>
      <c r="J56" s="1"/>
    </row>
    <row r="57" spans="1:12" s="127" customFormat="1" ht="15" customHeight="1">
      <c r="A57" s="170" t="s">
        <v>378</v>
      </c>
      <c r="B57" s="169"/>
      <c r="C57" s="1"/>
      <c r="D57" s="1"/>
      <c r="E57" s="1"/>
      <c r="G57" s="168"/>
      <c r="H57" s="1"/>
      <c r="I57" s="1"/>
      <c r="J57" s="1"/>
    </row>
    <row r="58" spans="1:12" s="127" customFormat="1" ht="15" customHeight="1">
      <c r="A58" s="170"/>
      <c r="B58" s="169"/>
      <c r="C58" s="1"/>
      <c r="D58" s="1"/>
      <c r="E58" s="1"/>
      <c r="G58" s="168"/>
      <c r="H58" s="1"/>
    </row>
    <row r="59" spans="1:12" s="127" customFormat="1" ht="15" customHeight="1">
      <c r="A59" s="164" t="s">
        <v>379</v>
      </c>
      <c r="B59" s="169" t="s">
        <v>130</v>
      </c>
      <c r="C59" s="1"/>
      <c r="D59" s="1"/>
      <c r="E59" s="1"/>
      <c r="F59" s="164" t="s">
        <v>379</v>
      </c>
      <c r="G59" s="169" t="s">
        <v>130</v>
      </c>
      <c r="H59" s="1"/>
    </row>
    <row r="60" spans="1:12" s="127" customFormat="1" ht="15" customHeight="1">
      <c r="A60" s="170" t="s">
        <v>380</v>
      </c>
      <c r="B60" s="1"/>
      <c r="C60" s="1"/>
      <c r="D60" s="1"/>
      <c r="E60" s="1"/>
      <c r="F60" s="170" t="s">
        <v>381</v>
      </c>
      <c r="G60" s="1"/>
      <c r="H60" s="1"/>
    </row>
    <row r="61" spans="1:12" s="127" customFormat="1" ht="15" customHeight="1">
      <c r="A61" s="1" t="s">
        <v>382</v>
      </c>
      <c r="B61" s="1"/>
      <c r="C61" s="1"/>
      <c r="D61" s="1"/>
      <c r="E61" s="1"/>
      <c r="H61" s="1"/>
    </row>
    <row r="62" spans="1:12" s="127" customFormat="1" ht="15" customHeight="1">
      <c r="A62" s="170" t="s">
        <v>383</v>
      </c>
      <c r="B62" s="1"/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G63" s="168"/>
      <c r="H63" s="1"/>
    </row>
    <row r="64" spans="1:12" s="127" customFormat="1" ht="15" customHeight="1">
      <c r="C64" s="1"/>
      <c r="D64" s="1"/>
      <c r="E64" s="1"/>
      <c r="F64" s="164" t="s">
        <v>384</v>
      </c>
      <c r="G64" s="169" t="s">
        <v>166</v>
      </c>
      <c r="H64" s="1"/>
      <c r="I64" s="1"/>
      <c r="J64" s="1"/>
      <c r="K64" s="1"/>
      <c r="L64" s="1"/>
    </row>
    <row r="65" spans="1:14" s="127" customFormat="1" ht="15" customHeight="1">
      <c r="C65" s="1"/>
      <c r="D65" s="1"/>
      <c r="E65" s="1"/>
      <c r="F65" s="1" t="s">
        <v>385</v>
      </c>
      <c r="G65" s="1" t="s">
        <v>386</v>
      </c>
      <c r="H65" s="1"/>
      <c r="I65" s="1"/>
      <c r="J65" s="1"/>
      <c r="K65" s="1"/>
      <c r="L65" s="1"/>
    </row>
    <row r="66" spans="1:14" s="127" customFormat="1" ht="15" customHeight="1">
      <c r="F66" s="1" t="s">
        <v>387</v>
      </c>
      <c r="G66" s="1" t="s">
        <v>388</v>
      </c>
      <c r="I66" s="1"/>
      <c r="J66" s="1"/>
      <c r="K66" s="1"/>
      <c r="L66" s="1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H69" s="168"/>
    </row>
    <row r="70" spans="1:14" s="127" customFormat="1" ht="15" customHeight="1">
      <c r="G70" s="168"/>
      <c r="H70" s="168"/>
      <c r="M70" s="9"/>
      <c r="N70" s="9"/>
    </row>
    <row r="71" spans="1:14" ht="15" customHeight="1">
      <c r="M71" s="9"/>
      <c r="N71" s="9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  <row r="79" spans="1:14" ht="15" customHeight="1">
      <c r="A79" s="127"/>
      <c r="B79" s="127"/>
      <c r="C79" s="127"/>
      <c r="D79" s="127"/>
      <c r="E79" s="127"/>
      <c r="F79" s="127"/>
      <c r="G79" s="168"/>
      <c r="H79" s="168"/>
      <c r="I79" s="127"/>
      <c r="J79" s="127"/>
    </row>
  </sheetData>
  <mergeCells count="18">
    <mergeCell ref="A39:H40"/>
    <mergeCell ref="F24:G24"/>
    <mergeCell ref="A25:A26"/>
    <mergeCell ref="B25:C26"/>
    <mergeCell ref="F25:G26"/>
    <mergeCell ref="A27:A35"/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</mergeCells>
  <phoneticPr fontId="85" type="noConversion"/>
  <hyperlinks>
    <hyperlink ref="A2" location="MENU!A1" display="BACK TO MENU" xr:uid="{064BEB55-6F44-41B7-ADBB-A51C18DF0F15}"/>
    <hyperlink ref="A46" r:id="rId1" display="http://www.tslines.com/" xr:uid="{1F1510B4-46EB-46AC-8E63-1CB97B7C91D5}"/>
    <hyperlink ref="F46" r:id="rId2" display="http://www.tslines.com/" xr:uid="{7F5E556E-CBD5-4B8D-8838-C887733AB2BB}"/>
    <hyperlink ref="G59" r:id="rId3" xr:uid="{AB009453-67A6-41DE-A95E-8E88A750053F}"/>
    <hyperlink ref="G64" r:id="rId4" xr:uid="{E3577A89-58E3-46A5-9395-7B70A07F1AE7}"/>
    <hyperlink ref="B59" r:id="rId5" xr:uid="{EC8958EA-9703-42AF-BC59-D476926F5191}"/>
    <hyperlink ref="G54" r:id="rId6" display="mailto:cus.tslhph@tslines.com.vn" xr:uid="{593F0ED7-73BA-426C-AB5E-650FB15B6839}"/>
    <hyperlink ref="B54" r:id="rId7" display="mailto:cus.tslhph@tslines.com.vn" xr:uid="{E39F6473-17FD-438B-A581-3B57022A3AD6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sheetPr>
    <tabColor rgb="FFFF0000"/>
  </sheetPr>
  <dimension ref="A1:GV66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1" t="s">
        <v>832</v>
      </c>
      <c r="B3" s="371"/>
      <c r="C3" s="371"/>
      <c r="D3" s="371"/>
      <c r="E3" s="371"/>
      <c r="F3" s="371"/>
      <c r="G3" s="371"/>
      <c r="H3" s="37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4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4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4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390</v>
      </c>
      <c r="B10" s="201" t="s">
        <v>833</v>
      </c>
      <c r="J10" s="14"/>
      <c r="K10" s="14"/>
    </row>
    <row r="11" spans="1:204" s="127" customFormat="1" ht="15" customHeight="1">
      <c r="A11" s="130" t="s">
        <v>276</v>
      </c>
      <c r="B11" s="131" t="s">
        <v>277</v>
      </c>
      <c r="C11" s="132" t="s">
        <v>278</v>
      </c>
      <c r="D11" s="133" t="s">
        <v>279</v>
      </c>
      <c r="E11" s="153" t="s">
        <v>336</v>
      </c>
      <c r="F11" s="415"/>
      <c r="G11" s="389"/>
      <c r="H11" s="187" t="s">
        <v>336</v>
      </c>
      <c r="I11" s="276" t="s">
        <v>834</v>
      </c>
    </row>
    <row r="12" spans="1:204" s="127" customFormat="1" ht="15" customHeight="1">
      <c r="A12" s="364" t="s">
        <v>284</v>
      </c>
      <c r="B12" s="366"/>
      <c r="C12" s="367"/>
      <c r="D12" s="136" t="s">
        <v>285</v>
      </c>
      <c r="E12" s="139" t="s">
        <v>288</v>
      </c>
      <c r="F12" s="416" t="s">
        <v>394</v>
      </c>
      <c r="G12" s="387"/>
      <c r="H12" s="189" t="s">
        <v>395</v>
      </c>
      <c r="I12" s="191" t="s">
        <v>798</v>
      </c>
    </row>
    <row r="13" spans="1:204" s="127" customFormat="1" ht="15" customHeight="1">
      <c r="A13" s="365"/>
      <c r="B13" s="368"/>
      <c r="C13" s="369"/>
      <c r="D13" s="140" t="s">
        <v>62</v>
      </c>
      <c r="E13" s="155" t="s">
        <v>342</v>
      </c>
      <c r="F13" s="416"/>
      <c r="G13" s="387"/>
      <c r="H13" s="189" t="s">
        <v>835</v>
      </c>
      <c r="I13" s="212" t="s">
        <v>836</v>
      </c>
      <c r="K13" s="14"/>
    </row>
    <row r="14" spans="1:204" s="127" customFormat="1" ht="15" customHeight="1">
      <c r="A14" s="361" t="s">
        <v>745</v>
      </c>
      <c r="B14" s="142" t="s">
        <v>343</v>
      </c>
      <c r="C14" s="143" t="s">
        <v>344</v>
      </c>
      <c r="D14" s="301" t="s">
        <v>301</v>
      </c>
      <c r="E14" s="143"/>
      <c r="F14" s="142" t="s">
        <v>837</v>
      </c>
      <c r="G14" s="143" t="s">
        <v>838</v>
      </c>
      <c r="H14" s="144">
        <v>45946</v>
      </c>
      <c r="I14" s="186">
        <f t="shared" ref="I14:I21" si="0">H14+24</f>
        <v>45970</v>
      </c>
      <c r="K14" s="14"/>
    </row>
    <row r="15" spans="1:204" s="127" customFormat="1" ht="15" customHeight="1">
      <c r="A15" s="361"/>
      <c r="B15" s="142" t="s">
        <v>345</v>
      </c>
      <c r="C15" s="186" t="s">
        <v>304</v>
      </c>
      <c r="D15" s="144">
        <v>45937</v>
      </c>
      <c r="E15" s="143">
        <f t="shared" ref="E15" si="1">D15+8</f>
        <v>45945</v>
      </c>
      <c r="F15" s="142" t="s">
        <v>839</v>
      </c>
      <c r="G15" s="143" t="s">
        <v>840</v>
      </c>
      <c r="H15" s="144">
        <f t="shared" ref="H15:H22" si="2">H14+7</f>
        <v>45953</v>
      </c>
      <c r="I15" s="186">
        <f t="shared" si="0"/>
        <v>45977</v>
      </c>
      <c r="K15" s="14"/>
    </row>
    <row r="16" spans="1:204" s="127" customFormat="1" ht="15" customHeight="1">
      <c r="A16" s="361"/>
      <c r="B16" s="142" t="s">
        <v>343</v>
      </c>
      <c r="C16" s="186" t="s">
        <v>346</v>
      </c>
      <c r="D16" s="144">
        <f t="shared" ref="D16:D22" si="3">D15+7</f>
        <v>45944</v>
      </c>
      <c r="E16" s="143">
        <f t="shared" ref="E16:E22" si="4">D16+8</f>
        <v>45952</v>
      </c>
      <c r="F16" s="142" t="s">
        <v>841</v>
      </c>
      <c r="G16" s="143" t="s">
        <v>842</v>
      </c>
      <c r="H16" s="144">
        <f t="shared" si="2"/>
        <v>45960</v>
      </c>
      <c r="I16" s="186">
        <f t="shared" ref="I16:I19" si="5">H16+24</f>
        <v>45984</v>
      </c>
      <c r="K16" s="14"/>
    </row>
    <row r="17" spans="1:11" s="127" customFormat="1" ht="15" customHeight="1">
      <c r="A17" s="361"/>
      <c r="B17" s="142" t="s">
        <v>345</v>
      </c>
      <c r="C17" s="186" t="s">
        <v>308</v>
      </c>
      <c r="D17" s="144">
        <f t="shared" si="3"/>
        <v>45951</v>
      </c>
      <c r="E17" s="143">
        <f t="shared" si="4"/>
        <v>45959</v>
      </c>
      <c r="F17" s="142" t="s">
        <v>843</v>
      </c>
      <c r="G17" s="143" t="s">
        <v>844</v>
      </c>
      <c r="H17" s="144">
        <f t="shared" si="2"/>
        <v>45967</v>
      </c>
      <c r="I17" s="186">
        <f t="shared" si="5"/>
        <v>45991</v>
      </c>
      <c r="K17" s="14"/>
    </row>
    <row r="18" spans="1:11" s="127" customFormat="1" ht="15" customHeight="1">
      <c r="A18" s="361"/>
      <c r="B18" s="142" t="s">
        <v>343</v>
      </c>
      <c r="C18" s="186" t="s">
        <v>347</v>
      </c>
      <c r="D18" s="144">
        <f t="shared" si="3"/>
        <v>45958</v>
      </c>
      <c r="E18" s="143">
        <f t="shared" si="4"/>
        <v>45966</v>
      </c>
      <c r="F18" s="142" t="s">
        <v>845</v>
      </c>
      <c r="G18" s="143" t="s">
        <v>846</v>
      </c>
      <c r="H18" s="144">
        <f t="shared" si="2"/>
        <v>45974</v>
      </c>
      <c r="I18" s="186">
        <f t="shared" si="5"/>
        <v>45998</v>
      </c>
      <c r="K18" s="14"/>
    </row>
    <row r="19" spans="1:11" s="127" customFormat="1" ht="15" customHeight="1">
      <c r="A19" s="361"/>
      <c r="B19" s="142" t="s">
        <v>345</v>
      </c>
      <c r="C19" s="186" t="s">
        <v>325</v>
      </c>
      <c r="D19" s="144">
        <f t="shared" si="3"/>
        <v>45965</v>
      </c>
      <c r="E19" s="143">
        <f t="shared" si="4"/>
        <v>45973</v>
      </c>
      <c r="F19" s="142" t="s">
        <v>302</v>
      </c>
      <c r="G19" s="143"/>
      <c r="H19" s="144">
        <f t="shared" si="2"/>
        <v>45981</v>
      </c>
      <c r="I19" s="186">
        <f t="shared" si="5"/>
        <v>46005</v>
      </c>
      <c r="K19" s="14"/>
    </row>
    <row r="20" spans="1:11" s="127" customFormat="1" ht="15" customHeight="1">
      <c r="A20" s="361"/>
      <c r="B20" s="142" t="s">
        <v>343</v>
      </c>
      <c r="C20" s="186" t="s">
        <v>348</v>
      </c>
      <c r="D20" s="144">
        <f t="shared" si="3"/>
        <v>45972</v>
      </c>
      <c r="E20" s="143">
        <f t="shared" si="4"/>
        <v>45980</v>
      </c>
      <c r="F20" s="142" t="s">
        <v>847</v>
      </c>
      <c r="G20" s="143" t="s">
        <v>838</v>
      </c>
      <c r="H20" s="144">
        <f t="shared" si="2"/>
        <v>45988</v>
      </c>
      <c r="I20" s="186">
        <f t="shared" si="0"/>
        <v>46012</v>
      </c>
      <c r="K20" s="14"/>
    </row>
    <row r="21" spans="1:11" s="127" customFormat="1" ht="15" customHeight="1">
      <c r="A21" s="361"/>
      <c r="B21" s="142" t="s">
        <v>345</v>
      </c>
      <c r="C21" s="186" t="s">
        <v>328</v>
      </c>
      <c r="D21" s="144">
        <f t="shared" si="3"/>
        <v>45979</v>
      </c>
      <c r="E21" s="143">
        <f t="shared" si="4"/>
        <v>45987</v>
      </c>
      <c r="F21" s="142" t="s">
        <v>837</v>
      </c>
      <c r="G21" s="143" t="s">
        <v>842</v>
      </c>
      <c r="H21" s="144">
        <f t="shared" si="2"/>
        <v>45995</v>
      </c>
      <c r="I21" s="186">
        <f t="shared" si="0"/>
        <v>46019</v>
      </c>
      <c r="K21" s="14"/>
    </row>
    <row r="22" spans="1:11" s="127" customFormat="1" ht="15" customHeight="1" thickBot="1">
      <c r="A22" s="362"/>
      <c r="B22" s="147" t="s">
        <v>343</v>
      </c>
      <c r="C22" s="148" t="s">
        <v>349</v>
      </c>
      <c r="D22" s="149">
        <f t="shared" si="3"/>
        <v>45986</v>
      </c>
      <c r="E22" s="148">
        <f t="shared" si="4"/>
        <v>45994</v>
      </c>
      <c r="F22" s="147" t="s">
        <v>839</v>
      </c>
      <c r="G22" s="148" t="s">
        <v>848</v>
      </c>
      <c r="H22" s="149">
        <f t="shared" si="2"/>
        <v>46002</v>
      </c>
      <c r="I22" s="148">
        <f>H22+25</f>
        <v>46027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350</v>
      </c>
      <c r="J25" s="157"/>
      <c r="K25" s="157"/>
    </row>
    <row r="26" spans="1:11" s="156" customFormat="1" ht="15" customHeight="1">
      <c r="A26" s="363" t="s">
        <v>351</v>
      </c>
      <c r="B26" s="363"/>
      <c r="C26" s="363"/>
      <c r="D26" s="363"/>
      <c r="E26" s="363"/>
      <c r="F26" s="363"/>
      <c r="G26" s="363"/>
      <c r="H26" s="363"/>
      <c r="I26" s="158"/>
    </row>
    <row r="27" spans="1:11" s="156" customFormat="1" ht="15" customHeight="1">
      <c r="A27" s="363"/>
      <c r="B27" s="363"/>
      <c r="C27" s="363"/>
      <c r="D27" s="363"/>
      <c r="E27" s="363"/>
      <c r="F27" s="363"/>
      <c r="G27" s="363"/>
      <c r="H27" s="363"/>
      <c r="I27" s="158"/>
    </row>
    <row r="28" spans="1:11" s="156" customFormat="1" ht="15" customHeight="1">
      <c r="A28" s="156" t="s">
        <v>352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353</v>
      </c>
      <c r="B30" s="43"/>
      <c r="C30" s="43"/>
      <c r="D30" s="43"/>
      <c r="E30" s="43"/>
      <c r="F30" s="164" t="s">
        <v>354</v>
      </c>
      <c r="G30" s="162"/>
      <c r="H30" s="162"/>
      <c r="I30" s="167"/>
      <c r="J30" s="167"/>
    </row>
    <row r="31" spans="1:11" s="127" customFormat="1" ht="15" customHeight="1">
      <c r="A31" s="165" t="s">
        <v>355</v>
      </c>
      <c r="B31" s="1"/>
      <c r="C31" s="1"/>
      <c r="D31" s="1"/>
      <c r="E31" s="166"/>
      <c r="F31" s="1" t="s">
        <v>356</v>
      </c>
      <c r="G31" s="162"/>
      <c r="H31" s="162"/>
    </row>
    <row r="32" spans="1:11" s="127" customFormat="1" ht="15" customHeight="1">
      <c r="A32" s="1" t="s">
        <v>357</v>
      </c>
      <c r="B32" s="1"/>
      <c r="C32" s="1"/>
      <c r="D32" s="1"/>
      <c r="E32" s="166"/>
      <c r="F32" s="1" t="s">
        <v>358</v>
      </c>
      <c r="G32" s="162"/>
      <c r="H32" s="162"/>
    </row>
    <row r="33" spans="1:10" s="127" customFormat="1" ht="15" customHeight="1">
      <c r="A33" s="1" t="s">
        <v>359</v>
      </c>
      <c r="B33" s="1"/>
      <c r="C33" s="1"/>
      <c r="D33" s="166"/>
      <c r="E33" s="166"/>
      <c r="F33" s="1" t="s">
        <v>359</v>
      </c>
      <c r="G33" s="162"/>
      <c r="H33" s="162"/>
    </row>
    <row r="34" spans="1:10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"/>
      <c r="J34" s="1"/>
    </row>
    <row r="35" spans="1:10" s="127" customFormat="1" ht="15" customHeight="1">
      <c r="A35" s="164" t="s">
        <v>360</v>
      </c>
      <c r="B35" s="43"/>
      <c r="C35" s="1"/>
      <c r="D35" s="1"/>
      <c r="E35" s="1"/>
      <c r="F35" s="164" t="s">
        <v>360</v>
      </c>
      <c r="G35" s="162"/>
      <c r="H35" s="162"/>
      <c r="I35" s="1"/>
      <c r="J35" s="1"/>
    </row>
    <row r="36" spans="1:10" s="127" customFormat="1" ht="15" customHeight="1">
      <c r="A36" s="1" t="s">
        <v>361</v>
      </c>
      <c r="B36" s="1" t="s">
        <v>362</v>
      </c>
      <c r="C36" s="1"/>
      <c r="D36" s="1"/>
      <c r="E36" s="1"/>
      <c r="F36" s="1" t="s">
        <v>363</v>
      </c>
      <c r="G36" s="1" t="s">
        <v>364</v>
      </c>
      <c r="H36" s="1"/>
      <c r="I36" s="1"/>
      <c r="J36" s="1"/>
    </row>
    <row r="37" spans="1:10" s="127" customFormat="1" ht="15" customHeight="1">
      <c r="A37" s="1" t="s">
        <v>365</v>
      </c>
      <c r="B37" s="1" t="s">
        <v>366</v>
      </c>
      <c r="C37" s="1"/>
      <c r="D37" s="1"/>
      <c r="E37" s="1"/>
      <c r="F37" s="1" t="s">
        <v>367</v>
      </c>
      <c r="G37" s="1" t="s">
        <v>368</v>
      </c>
      <c r="H37" s="162"/>
      <c r="I37" s="1"/>
      <c r="J37" s="1"/>
    </row>
    <row r="38" spans="1:10" s="127" customFormat="1" ht="15" customHeight="1">
      <c r="A38" s="1" t="s">
        <v>369</v>
      </c>
      <c r="B38" s="1" t="s">
        <v>370</v>
      </c>
      <c r="C38" s="1"/>
      <c r="D38" s="1"/>
      <c r="E38" s="1"/>
      <c r="H38" s="167"/>
      <c r="I38" s="1"/>
      <c r="J38" s="1"/>
    </row>
    <row r="39" spans="1:10" s="127" customFormat="1" ht="15" customHeight="1">
      <c r="A39" s="1" t="s">
        <v>371</v>
      </c>
      <c r="B39" s="1" t="s">
        <v>372</v>
      </c>
      <c r="C39" s="1"/>
      <c r="D39" s="1"/>
      <c r="E39" s="1"/>
      <c r="H39" s="167"/>
      <c r="I39" s="1"/>
      <c r="J39" s="1"/>
    </row>
    <row r="40" spans="1:10" s="127" customFormat="1" ht="15" customHeight="1">
      <c r="A40" s="1"/>
      <c r="B40" s="1"/>
      <c r="C40" s="1"/>
      <c r="D40" s="1"/>
      <c r="E40" s="1"/>
      <c r="G40" s="168"/>
      <c r="H40" s="168"/>
      <c r="I40" s="1"/>
      <c r="J40" s="1"/>
    </row>
    <row r="41" spans="1:10" s="127" customFormat="1" ht="15" customHeight="1">
      <c r="A41" s="164" t="s">
        <v>373</v>
      </c>
      <c r="B41" s="169" t="s">
        <v>118</v>
      </c>
      <c r="C41" s="1"/>
      <c r="D41" s="1"/>
      <c r="E41" s="1"/>
      <c r="F41" s="164" t="s">
        <v>373</v>
      </c>
      <c r="G41" s="169" t="s">
        <v>118</v>
      </c>
      <c r="H41" s="168"/>
      <c r="I41" s="1"/>
      <c r="J41" s="1"/>
    </row>
    <row r="42" spans="1:10" s="127" customFormat="1" ht="15" customHeight="1">
      <c r="A42" s="170" t="s">
        <v>374</v>
      </c>
      <c r="B42" s="1"/>
      <c r="C42" s="1"/>
      <c r="D42" s="1"/>
      <c r="E42" s="1"/>
      <c r="F42" s="1" t="s">
        <v>375</v>
      </c>
      <c r="G42" s="1"/>
      <c r="H42" s="168"/>
      <c r="I42" s="1"/>
      <c r="J42" s="1"/>
    </row>
    <row r="43" spans="1:10" s="127" customFormat="1" ht="15" customHeight="1">
      <c r="A43" s="170" t="s">
        <v>376</v>
      </c>
      <c r="B43" s="169"/>
      <c r="C43" s="1"/>
      <c r="D43" s="1"/>
      <c r="E43" s="1"/>
      <c r="F43" s="1" t="s">
        <v>377</v>
      </c>
      <c r="G43" s="1"/>
      <c r="H43" s="168"/>
      <c r="I43" s="1"/>
      <c r="J43" s="1"/>
    </row>
    <row r="44" spans="1:10" s="127" customFormat="1" ht="15" customHeight="1">
      <c r="A44" s="170" t="s">
        <v>378</v>
      </c>
      <c r="B44" s="169"/>
      <c r="C44" s="1"/>
      <c r="D44" s="1"/>
      <c r="E44" s="1"/>
      <c r="G44" s="168"/>
      <c r="H44" s="1"/>
      <c r="I44" s="1"/>
      <c r="J44" s="1"/>
    </row>
    <row r="45" spans="1:10" s="127" customFormat="1" ht="15" customHeight="1">
      <c r="A45" s="170"/>
      <c r="B45" s="169"/>
      <c r="C45" s="1"/>
      <c r="D45" s="1"/>
      <c r="E45" s="1"/>
      <c r="G45" s="168"/>
      <c r="H45" s="1"/>
    </row>
    <row r="46" spans="1:10" s="127" customFormat="1" ht="15" customHeight="1">
      <c r="A46" s="164" t="s">
        <v>379</v>
      </c>
      <c r="B46" s="169" t="s">
        <v>130</v>
      </c>
      <c r="C46" s="1"/>
      <c r="D46" s="1"/>
      <c r="E46" s="1"/>
      <c r="F46" s="164" t="s">
        <v>379</v>
      </c>
      <c r="G46" s="169" t="s">
        <v>130</v>
      </c>
      <c r="H46" s="1"/>
    </row>
    <row r="47" spans="1:10" s="127" customFormat="1" ht="15" customHeight="1">
      <c r="A47" s="170" t="s">
        <v>380</v>
      </c>
      <c r="B47" s="1"/>
      <c r="C47" s="1"/>
      <c r="D47" s="1"/>
      <c r="E47" s="1"/>
      <c r="F47" s="170" t="s">
        <v>381</v>
      </c>
      <c r="G47" s="1"/>
      <c r="H47" s="1"/>
    </row>
    <row r="48" spans="1:10" s="127" customFormat="1" ht="15" customHeight="1">
      <c r="A48" s="1" t="s">
        <v>382</v>
      </c>
      <c r="B48" s="1"/>
      <c r="C48" s="1"/>
      <c r="D48" s="1"/>
      <c r="E48" s="1"/>
      <c r="H48" s="1"/>
    </row>
    <row r="49" spans="1:14" s="127" customFormat="1" ht="15" customHeight="1">
      <c r="A49" s="170" t="s">
        <v>383</v>
      </c>
      <c r="B49" s="1"/>
      <c r="C49" s="1"/>
      <c r="D49" s="1"/>
      <c r="E49" s="1"/>
      <c r="G49" s="168"/>
      <c r="H49" s="1"/>
    </row>
    <row r="50" spans="1:14" s="127" customFormat="1" ht="15" customHeight="1">
      <c r="C50" s="1"/>
      <c r="D50" s="1"/>
      <c r="E50" s="1"/>
      <c r="G50" s="168"/>
      <c r="H50" s="1"/>
    </row>
    <row r="51" spans="1:14" s="127" customFormat="1" ht="15" customHeight="1">
      <c r="C51" s="1"/>
      <c r="D51" s="1"/>
      <c r="E51" s="1"/>
      <c r="F51" s="164" t="s">
        <v>384</v>
      </c>
      <c r="G51" s="169" t="s">
        <v>166</v>
      </c>
      <c r="H51" s="1"/>
      <c r="I51" s="1"/>
      <c r="J51" s="1"/>
      <c r="K51" s="1"/>
      <c r="L51" s="1"/>
    </row>
    <row r="52" spans="1:14" s="127" customFormat="1" ht="15" customHeight="1">
      <c r="C52" s="1"/>
      <c r="D52" s="1"/>
      <c r="E52" s="1"/>
      <c r="F52" s="1" t="s">
        <v>385</v>
      </c>
      <c r="G52" s="1" t="s">
        <v>386</v>
      </c>
      <c r="H52" s="1"/>
      <c r="I52" s="1"/>
      <c r="J52" s="1"/>
      <c r="K52" s="1"/>
      <c r="L52" s="1"/>
    </row>
    <row r="53" spans="1:14" s="127" customFormat="1" ht="15" customHeight="1">
      <c r="F53" s="1" t="s">
        <v>387</v>
      </c>
      <c r="G53" s="1" t="s">
        <v>388</v>
      </c>
      <c r="I53" s="1"/>
      <c r="J53" s="1"/>
      <c r="K53" s="1"/>
      <c r="L53" s="1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H56" s="168"/>
    </row>
    <row r="57" spans="1:14" s="127" customFormat="1" ht="15" customHeight="1">
      <c r="G57" s="168"/>
      <c r="H57" s="168"/>
      <c r="M57" s="9"/>
      <c r="N57" s="9"/>
    </row>
    <row r="58" spans="1:14" ht="15" customHeight="1">
      <c r="M58" s="9"/>
      <c r="N58" s="9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  <row r="66" spans="1:10" ht="15" customHeight="1">
      <c r="A66" s="127"/>
      <c r="B66" s="127"/>
      <c r="C66" s="127"/>
      <c r="D66" s="127"/>
      <c r="E66" s="127"/>
      <c r="F66" s="127"/>
      <c r="G66" s="168"/>
      <c r="H66" s="168"/>
      <c r="I66" s="127"/>
      <c r="J66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phoneticPr fontId="85" type="noConversion"/>
  <hyperlinks>
    <hyperlink ref="A2" location="MENU!A1" display="BACK TO MENU" xr:uid="{DA5F80FA-4348-4932-B5F7-51D054C80172}"/>
    <hyperlink ref="A33" r:id="rId1" display="http://www.tslines.com/" xr:uid="{C3046C2C-D449-418A-9F4E-B665496D52A7}"/>
    <hyperlink ref="F33" r:id="rId2" display="http://www.tslines.com/" xr:uid="{C17FB7D9-F9F1-418A-911D-618BCBCB92FD}"/>
    <hyperlink ref="G46" r:id="rId3" xr:uid="{4A111335-E04E-4D17-8209-9825ED0FCFC5}"/>
    <hyperlink ref="G51" r:id="rId4" xr:uid="{C53E6FE3-2DFA-4E33-B673-9188CC470DF2}"/>
    <hyperlink ref="B46" r:id="rId5" xr:uid="{844830A0-EBB3-419B-A1DA-8A563917FDEF}"/>
    <hyperlink ref="G41" r:id="rId6" display="mailto:cus.tslhph@tslines.com.vn" xr:uid="{377031F8-CE51-44D3-A663-2F8CE14ACADB}"/>
    <hyperlink ref="B41" r:id="rId7" display="mailto:cus.tslhph@tslines.com.vn" xr:uid="{FFF7114F-9378-44F3-8C5B-E2020D332FF0}"/>
  </hyperlinks>
  <pageMargins left="0.7" right="0.7" top="0.75" bottom="0.75" header="0.3" footer="0.3"/>
  <pageSetup paperSize="9"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2588-E351-48E9-9770-FCBC21D4DDD1}">
  <sheetPr>
    <tabColor rgb="FFFF0000"/>
  </sheetPr>
  <dimension ref="A1:XEY79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1" t="s">
        <v>849</v>
      </c>
      <c r="B3" s="371"/>
      <c r="C3" s="371"/>
      <c r="D3" s="371"/>
      <c r="E3" s="371"/>
      <c r="F3" s="371"/>
      <c r="G3" s="371"/>
      <c r="H3" s="37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4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4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4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390</v>
      </c>
      <c r="B10" s="201" t="s">
        <v>850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281</v>
      </c>
      <c r="F11" s="388"/>
      <c r="G11" s="389"/>
      <c r="H11" s="133" t="s">
        <v>281</v>
      </c>
      <c r="I11" s="283" t="s">
        <v>851</v>
      </c>
    </row>
    <row r="12" spans="1:204" s="174" customFormat="1" ht="1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386" t="s">
        <v>394</v>
      </c>
      <c r="G12" s="387"/>
      <c r="H12" s="195" t="s">
        <v>395</v>
      </c>
      <c r="I12" s="284" t="s">
        <v>781</v>
      </c>
    </row>
    <row r="13" spans="1:204" s="174" customFormat="1" ht="15" customHeight="1">
      <c r="A13" s="384"/>
      <c r="B13" s="368"/>
      <c r="C13" s="369"/>
      <c r="D13" s="140" t="s">
        <v>289</v>
      </c>
      <c r="E13" s="155" t="s">
        <v>291</v>
      </c>
      <c r="F13" s="386"/>
      <c r="G13" s="387"/>
      <c r="H13" s="231" t="s">
        <v>291</v>
      </c>
      <c r="I13" s="285" t="s">
        <v>852</v>
      </c>
    </row>
    <row r="14" spans="1:204" s="174" customFormat="1" ht="15" customHeight="1">
      <c r="A14" s="36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F14" s="273" t="s">
        <v>711</v>
      </c>
      <c r="G14" s="186" t="s">
        <v>712</v>
      </c>
      <c r="H14" s="185">
        <v>45939</v>
      </c>
      <c r="I14" s="275">
        <f>H14+17</f>
        <v>45956</v>
      </c>
    </row>
    <row r="15" spans="1:204" s="174" customFormat="1" ht="1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F15" s="273" t="s">
        <v>713</v>
      </c>
      <c r="G15" s="186" t="s">
        <v>712</v>
      </c>
      <c r="H15" s="185">
        <f t="shared" ref="H15:H22" si="1">H14+7</f>
        <v>45946</v>
      </c>
      <c r="I15" s="275">
        <f t="shared" ref="I15:I17" si="2">H15+17</f>
        <v>45963</v>
      </c>
    </row>
    <row r="16" spans="1:204" s="174" customFormat="1" ht="1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F16" s="273" t="s">
        <v>714</v>
      </c>
      <c r="G16" s="186"/>
      <c r="H16" s="185" t="s">
        <v>403</v>
      </c>
      <c r="I16" s="275"/>
    </row>
    <row r="17" spans="1:10" s="174" customFormat="1" ht="15" customHeight="1">
      <c r="A17" s="361"/>
      <c r="B17" s="273" t="s">
        <v>294</v>
      </c>
      <c r="C17" s="186" t="s">
        <v>300</v>
      </c>
      <c r="D17" s="142">
        <v>45957</v>
      </c>
      <c r="E17" s="143">
        <f t="shared" si="0"/>
        <v>45959</v>
      </c>
      <c r="F17" s="273" t="s">
        <v>715</v>
      </c>
      <c r="G17" s="186" t="s">
        <v>716</v>
      </c>
      <c r="H17" s="185">
        <v>45960</v>
      </c>
      <c r="I17" s="275">
        <f t="shared" si="2"/>
        <v>45977</v>
      </c>
    </row>
    <row r="18" spans="1:10" s="174" customFormat="1" ht="15" customHeight="1">
      <c r="A18" s="361"/>
      <c r="B18" s="273" t="s">
        <v>302</v>
      </c>
      <c r="C18" s="186"/>
      <c r="D18" s="303" t="s">
        <v>303</v>
      </c>
      <c r="E18" s="143"/>
      <c r="F18" s="273" t="s">
        <v>717</v>
      </c>
      <c r="G18" s="186" t="s">
        <v>716</v>
      </c>
      <c r="H18" s="185">
        <f t="shared" si="1"/>
        <v>45967</v>
      </c>
      <c r="I18" s="275">
        <f t="shared" ref="I18:I19" si="3">H18+17</f>
        <v>45984</v>
      </c>
    </row>
    <row r="19" spans="1:10" s="174" customFormat="1" ht="1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273" t="s">
        <v>718</v>
      </c>
      <c r="G19" s="186" t="s">
        <v>719</v>
      </c>
      <c r="H19" s="185">
        <f t="shared" si="1"/>
        <v>45974</v>
      </c>
      <c r="I19" s="275">
        <f t="shared" si="3"/>
        <v>45991</v>
      </c>
    </row>
    <row r="20" spans="1:10" s="174" customFormat="1" ht="15" customHeight="1">
      <c r="A20" s="361"/>
      <c r="B20" s="273" t="s">
        <v>305</v>
      </c>
      <c r="C20" s="186" t="s">
        <v>306</v>
      </c>
      <c r="D20" s="142">
        <f t="shared" ref="D20:D21" si="4">D19+7</f>
        <v>45971</v>
      </c>
      <c r="E20" s="143">
        <f t="shared" si="0"/>
        <v>45973</v>
      </c>
      <c r="F20" s="273" t="s">
        <v>720</v>
      </c>
      <c r="G20" s="186"/>
      <c r="H20" s="185">
        <f t="shared" si="1"/>
        <v>45981</v>
      </c>
      <c r="I20" s="275">
        <f t="shared" ref="I20:I22" si="5">H20+17</f>
        <v>45998</v>
      </c>
    </row>
    <row r="21" spans="1:10" s="174" customFormat="1" ht="15" customHeight="1">
      <c r="A21" s="361"/>
      <c r="B21" s="273" t="s">
        <v>294</v>
      </c>
      <c r="C21" s="186" t="s">
        <v>307</v>
      </c>
      <c r="D21" s="142">
        <f t="shared" si="4"/>
        <v>45978</v>
      </c>
      <c r="E21" s="143">
        <f t="shared" si="0"/>
        <v>45980</v>
      </c>
      <c r="F21" s="273" t="s">
        <v>711</v>
      </c>
      <c r="G21" s="186" t="s">
        <v>716</v>
      </c>
      <c r="H21" s="185">
        <f t="shared" si="1"/>
        <v>45988</v>
      </c>
      <c r="I21" s="275">
        <f t="shared" si="5"/>
        <v>46005</v>
      </c>
    </row>
    <row r="22" spans="1:10" s="174" customFormat="1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272" t="s">
        <v>713</v>
      </c>
      <c r="G22" s="148" t="s">
        <v>716</v>
      </c>
      <c r="H22" s="149">
        <f t="shared" si="1"/>
        <v>45995</v>
      </c>
      <c r="I22" s="286">
        <f t="shared" si="5"/>
        <v>46012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53" t="s">
        <v>281</v>
      </c>
      <c r="F24" s="388"/>
      <c r="G24" s="389"/>
      <c r="H24" s="133" t="s">
        <v>281</v>
      </c>
      <c r="I24" s="283" t="s">
        <v>851</v>
      </c>
    </row>
    <row r="25" spans="1:10" s="14" customFormat="1" ht="15" customHeight="1">
      <c r="A25" s="364" t="s">
        <v>284</v>
      </c>
      <c r="B25" s="366"/>
      <c r="C25" s="367"/>
      <c r="D25" s="136" t="s">
        <v>285</v>
      </c>
      <c r="E25" s="139" t="s">
        <v>315</v>
      </c>
      <c r="F25" s="386" t="s">
        <v>394</v>
      </c>
      <c r="G25" s="387"/>
      <c r="H25" s="195" t="s">
        <v>395</v>
      </c>
      <c r="I25" s="284" t="s">
        <v>853</v>
      </c>
    </row>
    <row r="26" spans="1:10" s="14" customFormat="1" ht="15" customHeight="1">
      <c r="A26" s="365"/>
      <c r="B26" s="368"/>
      <c r="C26" s="369"/>
      <c r="D26" s="140" t="s">
        <v>57</v>
      </c>
      <c r="E26" s="155" t="s">
        <v>291</v>
      </c>
      <c r="F26" s="386"/>
      <c r="G26" s="387"/>
      <c r="H26" s="231" t="s">
        <v>291</v>
      </c>
      <c r="I26" s="285" t="s">
        <v>852</v>
      </c>
    </row>
    <row r="27" spans="1:10" s="14" customFormat="1" ht="15" customHeight="1">
      <c r="A27" s="361" t="s">
        <v>55</v>
      </c>
      <c r="B27" s="273" t="s">
        <v>322</v>
      </c>
      <c r="C27" s="186" t="s">
        <v>323</v>
      </c>
      <c r="D27" s="142">
        <v>45940</v>
      </c>
      <c r="E27" s="143">
        <f t="shared" ref="E27:E35" si="6">D27+3</f>
        <v>45943</v>
      </c>
      <c r="F27" s="273" t="s">
        <v>711</v>
      </c>
      <c r="G27" s="186" t="s">
        <v>712</v>
      </c>
      <c r="H27" s="185">
        <v>45939</v>
      </c>
      <c r="I27" s="275">
        <f>H27+17</f>
        <v>45956</v>
      </c>
    </row>
    <row r="28" spans="1:10" s="14" customFormat="1" ht="15" customHeight="1">
      <c r="A28" s="361"/>
      <c r="B28" s="273" t="s">
        <v>324</v>
      </c>
      <c r="C28" s="186" t="s">
        <v>325</v>
      </c>
      <c r="D28" s="142">
        <v>45945</v>
      </c>
      <c r="E28" s="143">
        <f t="shared" si="6"/>
        <v>45948</v>
      </c>
      <c r="F28" s="273" t="s">
        <v>713</v>
      </c>
      <c r="G28" s="186" t="s">
        <v>712</v>
      </c>
      <c r="H28" s="185">
        <f t="shared" ref="H28:H35" si="7">H27+7</f>
        <v>45946</v>
      </c>
      <c r="I28" s="275">
        <f t="shared" ref="I28" si="8">H28+17</f>
        <v>45963</v>
      </c>
    </row>
    <row r="29" spans="1:10" s="14" customFormat="1" ht="15" customHeight="1">
      <c r="A29" s="361"/>
      <c r="B29" s="273" t="s">
        <v>326</v>
      </c>
      <c r="C29" s="186" t="s">
        <v>323</v>
      </c>
      <c r="D29" s="306" t="s">
        <v>301</v>
      </c>
      <c r="E29" s="143"/>
      <c r="F29" s="273" t="s">
        <v>714</v>
      </c>
      <c r="G29" s="186"/>
      <c r="H29" s="185" t="s">
        <v>403</v>
      </c>
      <c r="I29" s="275"/>
    </row>
    <row r="30" spans="1:10" s="14" customFormat="1" ht="15" customHeight="1">
      <c r="A30" s="361"/>
      <c r="B30" s="273" t="s">
        <v>322</v>
      </c>
      <c r="C30" s="186" t="s">
        <v>327</v>
      </c>
      <c r="D30" s="306" t="s">
        <v>301</v>
      </c>
      <c r="E30" s="143"/>
      <c r="F30" s="273" t="s">
        <v>715</v>
      </c>
      <c r="G30" s="186" t="s">
        <v>716</v>
      </c>
      <c r="H30" s="185">
        <v>45960</v>
      </c>
      <c r="I30" s="275">
        <f t="shared" ref="I30:I35" si="9">H30+17</f>
        <v>45977</v>
      </c>
    </row>
    <row r="31" spans="1:10" s="14" customFormat="1" ht="15" customHeight="1">
      <c r="A31" s="361"/>
      <c r="B31" s="273" t="s">
        <v>324</v>
      </c>
      <c r="C31" s="186" t="s">
        <v>328</v>
      </c>
      <c r="D31" s="306" t="s">
        <v>301</v>
      </c>
      <c r="E31" s="143"/>
      <c r="F31" s="273" t="s">
        <v>717</v>
      </c>
      <c r="G31" s="186" t="s">
        <v>716</v>
      </c>
      <c r="H31" s="185">
        <f t="shared" si="7"/>
        <v>45967</v>
      </c>
      <c r="I31" s="275">
        <f t="shared" si="9"/>
        <v>45984</v>
      </c>
    </row>
    <row r="32" spans="1:10" s="14" customFormat="1" ht="15" customHeight="1">
      <c r="A32" s="361"/>
      <c r="B32" s="273" t="s">
        <v>326</v>
      </c>
      <c r="C32" s="186" t="s">
        <v>327</v>
      </c>
      <c r="D32" s="142">
        <v>45966</v>
      </c>
      <c r="E32" s="143">
        <f t="shared" si="6"/>
        <v>45969</v>
      </c>
      <c r="F32" s="273" t="s">
        <v>718</v>
      </c>
      <c r="G32" s="186" t="s">
        <v>719</v>
      </c>
      <c r="H32" s="185">
        <f t="shared" si="7"/>
        <v>45974</v>
      </c>
      <c r="I32" s="275">
        <f t="shared" si="9"/>
        <v>45991</v>
      </c>
    </row>
    <row r="33" spans="1:16379" s="14" customFormat="1" ht="15" customHeight="1">
      <c r="A33" s="361"/>
      <c r="B33" s="273" t="s">
        <v>322</v>
      </c>
      <c r="C33" s="186" t="s">
        <v>329</v>
      </c>
      <c r="D33" s="142">
        <f t="shared" ref="D33:D34" si="10">D32+7</f>
        <v>45973</v>
      </c>
      <c r="E33" s="143">
        <f t="shared" si="6"/>
        <v>45976</v>
      </c>
      <c r="F33" s="273" t="s">
        <v>720</v>
      </c>
      <c r="G33" s="186"/>
      <c r="H33" s="185">
        <f t="shared" si="7"/>
        <v>45981</v>
      </c>
      <c r="I33" s="275">
        <f t="shared" si="9"/>
        <v>45998</v>
      </c>
    </row>
    <row r="34" spans="1:16379" s="14" customFormat="1" ht="15" customHeight="1">
      <c r="A34" s="361"/>
      <c r="B34" s="273" t="s">
        <v>324</v>
      </c>
      <c r="C34" s="186" t="s">
        <v>330</v>
      </c>
      <c r="D34" s="142">
        <f t="shared" si="10"/>
        <v>45980</v>
      </c>
      <c r="E34" s="143">
        <f t="shared" si="6"/>
        <v>45983</v>
      </c>
      <c r="F34" s="273" t="s">
        <v>711</v>
      </c>
      <c r="G34" s="186" t="s">
        <v>716</v>
      </c>
      <c r="H34" s="185">
        <f t="shared" si="7"/>
        <v>45988</v>
      </c>
      <c r="I34" s="275">
        <f t="shared" si="9"/>
        <v>46005</v>
      </c>
    </row>
    <row r="35" spans="1:16379" s="14" customFormat="1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8">
        <f t="shared" si="6"/>
        <v>45990</v>
      </c>
      <c r="F35" s="272" t="s">
        <v>713</v>
      </c>
      <c r="G35" s="148" t="s">
        <v>716</v>
      </c>
      <c r="H35" s="149">
        <f t="shared" si="7"/>
        <v>45995</v>
      </c>
      <c r="I35" s="286">
        <f t="shared" si="9"/>
        <v>46012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8" spans="1:16379" s="156" customFormat="1" ht="15" customHeight="1">
      <c r="A38" s="156" t="s">
        <v>350</v>
      </c>
      <c r="J38" s="157"/>
      <c r="K38" s="157"/>
    </row>
    <row r="39" spans="1:16379" s="156" customFormat="1" ht="15" customHeight="1">
      <c r="A39" s="363" t="s">
        <v>351</v>
      </c>
      <c r="B39" s="363"/>
      <c r="C39" s="363"/>
      <c r="D39" s="363"/>
      <c r="E39" s="363"/>
      <c r="F39" s="363"/>
      <c r="G39" s="363"/>
      <c r="H39" s="363"/>
      <c r="I39" s="158"/>
    </row>
    <row r="40" spans="1:16379" s="156" customFormat="1" ht="15" customHeight="1">
      <c r="A40" s="363"/>
      <c r="B40" s="363"/>
      <c r="C40" s="363"/>
      <c r="D40" s="363"/>
      <c r="E40" s="363"/>
      <c r="F40" s="363"/>
      <c r="G40" s="363"/>
      <c r="H40" s="363"/>
      <c r="I40" s="158"/>
    </row>
    <row r="41" spans="1:16379" s="156" customFormat="1" ht="15" customHeight="1">
      <c r="A41" s="156" t="s">
        <v>352</v>
      </c>
      <c r="B41" s="160"/>
      <c r="G41" s="158"/>
      <c r="H41" s="158"/>
      <c r="I41" s="158"/>
    </row>
    <row r="42" spans="1:16379" s="127" customFormat="1" ht="15" customHeight="1">
      <c r="A42" s="161"/>
      <c r="B42" s="43"/>
      <c r="C42" s="1"/>
      <c r="D42" s="1"/>
      <c r="E42" s="1"/>
      <c r="F42" s="1"/>
      <c r="G42" s="162"/>
      <c r="H42" s="162"/>
      <c r="I42" s="162"/>
    </row>
    <row r="43" spans="1:16379" s="127" customFormat="1" ht="15" customHeight="1">
      <c r="A43" s="164" t="s">
        <v>353</v>
      </c>
      <c r="B43" s="43"/>
      <c r="C43" s="43"/>
      <c r="D43" s="43"/>
      <c r="E43" s="43"/>
      <c r="F43" s="164" t="s">
        <v>354</v>
      </c>
      <c r="G43" s="162"/>
      <c r="H43" s="162"/>
      <c r="I43" s="167"/>
      <c r="J43" s="167"/>
    </row>
    <row r="44" spans="1:16379" s="127" customFormat="1" ht="15" customHeight="1">
      <c r="A44" s="165" t="s">
        <v>355</v>
      </c>
      <c r="B44" s="1"/>
      <c r="C44" s="1"/>
      <c r="D44" s="1"/>
      <c r="E44" s="166"/>
      <c r="F44" s="1" t="s">
        <v>356</v>
      </c>
      <c r="G44" s="162"/>
      <c r="H44" s="162"/>
    </row>
    <row r="45" spans="1:16379" s="127" customFormat="1" ht="15" customHeight="1">
      <c r="A45" s="1" t="s">
        <v>357</v>
      </c>
      <c r="B45" s="1"/>
      <c r="C45" s="1"/>
      <c r="D45" s="1"/>
      <c r="E45" s="166"/>
      <c r="F45" s="1" t="s">
        <v>358</v>
      </c>
      <c r="G45" s="162"/>
      <c r="H45" s="162"/>
    </row>
    <row r="46" spans="1:16379" s="127" customFormat="1" ht="15" customHeight="1">
      <c r="A46" s="1" t="s">
        <v>359</v>
      </c>
      <c r="B46" s="1"/>
      <c r="C46" s="1"/>
      <c r="D46" s="166"/>
      <c r="E46" s="166"/>
      <c r="F46" s="1" t="s">
        <v>359</v>
      </c>
      <c r="G46" s="162"/>
      <c r="H46" s="162"/>
    </row>
    <row r="47" spans="1:16379" s="127" customFormat="1" ht="15" customHeight="1">
      <c r="A47" s="1"/>
      <c r="B47" s="1"/>
      <c r="C47" s="1"/>
      <c r="D47" s="166"/>
      <c r="E47" s="166"/>
      <c r="F47" s="1"/>
      <c r="G47" s="162"/>
      <c r="H47" s="162"/>
      <c r="I47" s="1"/>
      <c r="J47" s="1"/>
    </row>
    <row r="48" spans="1:16379" s="127" customFormat="1" ht="15" customHeight="1">
      <c r="A48" s="164" t="s">
        <v>360</v>
      </c>
      <c r="B48" s="43"/>
      <c r="C48" s="1"/>
      <c r="D48" s="1"/>
      <c r="E48" s="1"/>
      <c r="F48" s="164" t="s">
        <v>360</v>
      </c>
      <c r="G48" s="162"/>
      <c r="H48" s="162"/>
      <c r="I48" s="1"/>
      <c r="J48" s="1"/>
    </row>
    <row r="49" spans="1:12" s="127" customFormat="1" ht="15" customHeight="1">
      <c r="A49" s="1" t="s">
        <v>361</v>
      </c>
      <c r="B49" s="1" t="s">
        <v>362</v>
      </c>
      <c r="C49" s="1"/>
      <c r="D49" s="1"/>
      <c r="E49" s="1"/>
      <c r="F49" s="1" t="s">
        <v>363</v>
      </c>
      <c r="G49" s="1" t="s">
        <v>364</v>
      </c>
      <c r="H49" s="1"/>
      <c r="I49" s="1"/>
      <c r="J49" s="1"/>
    </row>
    <row r="50" spans="1:12" s="127" customFormat="1" ht="15" customHeight="1">
      <c r="A50" s="1" t="s">
        <v>365</v>
      </c>
      <c r="B50" s="1" t="s">
        <v>366</v>
      </c>
      <c r="C50" s="1"/>
      <c r="D50" s="1"/>
      <c r="E50" s="1"/>
      <c r="F50" s="1" t="s">
        <v>367</v>
      </c>
      <c r="G50" s="1" t="s">
        <v>368</v>
      </c>
      <c r="H50" s="162"/>
      <c r="I50" s="1"/>
      <c r="J50" s="1"/>
    </row>
    <row r="51" spans="1:12" s="127" customFormat="1" ht="15" customHeight="1">
      <c r="A51" s="1" t="s">
        <v>369</v>
      </c>
      <c r="B51" s="1" t="s">
        <v>370</v>
      </c>
      <c r="C51" s="1"/>
      <c r="D51" s="1"/>
      <c r="E51" s="1"/>
      <c r="H51" s="167"/>
      <c r="I51" s="1"/>
      <c r="J51" s="1"/>
    </row>
    <row r="52" spans="1:12" s="127" customFormat="1" ht="15" customHeight="1">
      <c r="A52" s="1" t="s">
        <v>371</v>
      </c>
      <c r="B52" s="1" t="s">
        <v>372</v>
      </c>
      <c r="C52" s="1"/>
      <c r="D52" s="1"/>
      <c r="E52" s="1"/>
      <c r="H52" s="167"/>
      <c r="I52" s="1"/>
      <c r="J52" s="1"/>
    </row>
    <row r="53" spans="1:12" s="127" customFormat="1" ht="15" customHeight="1">
      <c r="A53" s="1"/>
      <c r="B53" s="1"/>
      <c r="C53" s="1"/>
      <c r="D53" s="1"/>
      <c r="E53" s="1"/>
      <c r="G53" s="168"/>
      <c r="H53" s="168"/>
      <c r="I53" s="1"/>
      <c r="J53" s="1"/>
    </row>
    <row r="54" spans="1:12" s="127" customFormat="1" ht="15" customHeight="1">
      <c r="A54" s="164" t="s">
        <v>373</v>
      </c>
      <c r="B54" s="169" t="s">
        <v>118</v>
      </c>
      <c r="C54" s="1"/>
      <c r="D54" s="1"/>
      <c r="E54" s="1"/>
      <c r="F54" s="164" t="s">
        <v>373</v>
      </c>
      <c r="G54" s="169" t="s">
        <v>118</v>
      </c>
      <c r="H54" s="168"/>
      <c r="I54" s="1"/>
      <c r="J54" s="1"/>
    </row>
    <row r="55" spans="1:12" s="127" customFormat="1" ht="15" customHeight="1">
      <c r="A55" s="170" t="s">
        <v>374</v>
      </c>
      <c r="B55" s="1"/>
      <c r="C55" s="1"/>
      <c r="D55" s="1"/>
      <c r="E55" s="1"/>
      <c r="F55" s="1" t="s">
        <v>375</v>
      </c>
      <c r="G55" s="1"/>
      <c r="H55" s="168"/>
      <c r="I55" s="1"/>
      <c r="J55" s="1"/>
    </row>
    <row r="56" spans="1:12" s="127" customFormat="1" ht="15" customHeight="1">
      <c r="A56" s="170" t="s">
        <v>376</v>
      </c>
      <c r="B56" s="169"/>
      <c r="C56" s="1"/>
      <c r="D56" s="1"/>
      <c r="E56" s="1"/>
      <c r="F56" s="1" t="s">
        <v>377</v>
      </c>
      <c r="G56" s="1"/>
      <c r="H56" s="168"/>
      <c r="I56" s="1"/>
      <c r="J56" s="1"/>
    </row>
    <row r="57" spans="1:12" s="127" customFormat="1" ht="15" customHeight="1">
      <c r="A57" s="170" t="s">
        <v>378</v>
      </c>
      <c r="B57" s="169"/>
      <c r="C57" s="1"/>
      <c r="D57" s="1"/>
      <c r="E57" s="1"/>
      <c r="G57" s="168"/>
      <c r="H57" s="1"/>
      <c r="I57" s="1"/>
      <c r="J57" s="1"/>
    </row>
    <row r="58" spans="1:12" s="127" customFormat="1" ht="15" customHeight="1">
      <c r="A58" s="170"/>
      <c r="B58" s="169"/>
      <c r="C58" s="1"/>
      <c r="D58" s="1"/>
      <c r="E58" s="1"/>
      <c r="G58" s="168"/>
      <c r="H58" s="1"/>
    </row>
    <row r="59" spans="1:12" s="127" customFormat="1" ht="15" customHeight="1">
      <c r="A59" s="164" t="s">
        <v>379</v>
      </c>
      <c r="B59" s="169" t="s">
        <v>130</v>
      </c>
      <c r="C59" s="1"/>
      <c r="D59" s="1"/>
      <c r="E59" s="1"/>
      <c r="F59" s="164" t="s">
        <v>379</v>
      </c>
      <c r="G59" s="169" t="s">
        <v>130</v>
      </c>
      <c r="H59" s="1"/>
    </row>
    <row r="60" spans="1:12" s="127" customFormat="1" ht="15" customHeight="1">
      <c r="A60" s="170" t="s">
        <v>380</v>
      </c>
      <c r="B60" s="1"/>
      <c r="C60" s="1"/>
      <c r="D60" s="1"/>
      <c r="E60" s="1"/>
      <c r="F60" s="170" t="s">
        <v>381</v>
      </c>
      <c r="G60" s="1"/>
      <c r="H60" s="1"/>
    </row>
    <row r="61" spans="1:12" s="127" customFormat="1" ht="15" customHeight="1">
      <c r="A61" s="1" t="s">
        <v>382</v>
      </c>
      <c r="B61" s="1"/>
      <c r="C61" s="1"/>
      <c r="D61" s="1"/>
      <c r="E61" s="1"/>
      <c r="H61" s="1"/>
    </row>
    <row r="62" spans="1:12" s="127" customFormat="1" ht="15" customHeight="1">
      <c r="A62" s="170" t="s">
        <v>383</v>
      </c>
      <c r="B62" s="1"/>
      <c r="C62" s="1"/>
      <c r="D62" s="1"/>
      <c r="E62" s="1"/>
      <c r="G62" s="168"/>
      <c r="H62" s="1"/>
    </row>
    <row r="63" spans="1:12" s="127" customFormat="1" ht="15" customHeight="1">
      <c r="C63" s="1"/>
      <c r="D63" s="1"/>
      <c r="E63" s="1"/>
      <c r="G63" s="168"/>
      <c r="H63" s="1"/>
    </row>
    <row r="64" spans="1:12" s="127" customFormat="1" ht="15" customHeight="1">
      <c r="C64" s="1"/>
      <c r="D64" s="1"/>
      <c r="E64" s="1"/>
      <c r="F64" s="164" t="s">
        <v>384</v>
      </c>
      <c r="G64" s="169" t="s">
        <v>166</v>
      </c>
      <c r="H64" s="1"/>
      <c r="I64" s="1"/>
      <c r="J64" s="1"/>
      <c r="K64" s="1"/>
      <c r="L64" s="1"/>
    </row>
    <row r="65" spans="1:14" s="127" customFormat="1" ht="15" customHeight="1">
      <c r="C65" s="1"/>
      <c r="D65" s="1"/>
      <c r="E65" s="1"/>
      <c r="F65" s="1" t="s">
        <v>385</v>
      </c>
      <c r="G65" s="1" t="s">
        <v>386</v>
      </c>
      <c r="H65" s="1"/>
      <c r="I65" s="1"/>
      <c r="J65" s="1"/>
      <c r="K65" s="1"/>
      <c r="L65" s="1"/>
    </row>
    <row r="66" spans="1:14" s="127" customFormat="1" ht="15" customHeight="1">
      <c r="F66" s="1" t="s">
        <v>387</v>
      </c>
      <c r="G66" s="1" t="s">
        <v>388</v>
      </c>
      <c r="I66" s="1"/>
      <c r="J66" s="1"/>
      <c r="K66" s="1"/>
      <c r="L66" s="1"/>
    </row>
    <row r="67" spans="1:14" s="127" customFormat="1" ht="15" customHeight="1">
      <c r="H67" s="168"/>
    </row>
    <row r="68" spans="1:14" s="127" customFormat="1" ht="15" customHeight="1">
      <c r="H68" s="168"/>
    </row>
    <row r="69" spans="1:14" s="127" customFormat="1" ht="15" customHeight="1">
      <c r="H69" s="168"/>
    </row>
    <row r="70" spans="1:14" s="127" customFormat="1" ht="15" customHeight="1">
      <c r="G70" s="168"/>
      <c r="H70" s="168"/>
      <c r="M70" s="9"/>
      <c r="N70" s="9"/>
    </row>
    <row r="71" spans="1:14" ht="15" customHeight="1">
      <c r="M71" s="9"/>
      <c r="N71" s="9"/>
    </row>
    <row r="73" spans="1:14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</row>
    <row r="74" spans="1:14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</row>
    <row r="75" spans="1:14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</row>
    <row r="76" spans="1:14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  <row r="79" spans="1:14" ht="15" customHeight="1">
      <c r="A79" s="127"/>
      <c r="B79" s="127"/>
      <c r="C79" s="127"/>
      <c r="D79" s="127"/>
      <c r="E79" s="127"/>
      <c r="F79" s="127"/>
      <c r="G79" s="168"/>
      <c r="H79" s="168"/>
      <c r="I79" s="127"/>
      <c r="J79" s="127"/>
    </row>
  </sheetData>
  <mergeCells count="18">
    <mergeCell ref="A25:A26"/>
    <mergeCell ref="B25:C26"/>
    <mergeCell ref="F25:G26"/>
    <mergeCell ref="A27:A35"/>
    <mergeCell ref="A39:H40"/>
    <mergeCell ref="F24:G24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phoneticPr fontId="85" type="noConversion"/>
  <hyperlinks>
    <hyperlink ref="A2" location="MENU!A1" display="BACK TO MENU" xr:uid="{60627D2B-8E5F-4722-B4AB-1AB400BEFFA9}"/>
    <hyperlink ref="A46" r:id="rId1" display="http://www.tslines.com/" xr:uid="{40BE1B42-04A3-4A7D-9FD4-6B8A4311976F}"/>
    <hyperlink ref="F46" r:id="rId2" display="http://www.tslines.com/" xr:uid="{5586933D-514E-4A4E-89C1-0991065B4C1C}"/>
    <hyperlink ref="G59" r:id="rId3" xr:uid="{D0E3035D-3277-4A30-B0AD-6EBE617309F5}"/>
    <hyperlink ref="G64" r:id="rId4" xr:uid="{CD9F8B34-0595-4674-88D5-9065AE32175B}"/>
    <hyperlink ref="B59" r:id="rId5" xr:uid="{09D3F6A1-58AD-4838-927B-F16681E02646}"/>
    <hyperlink ref="G54" r:id="rId6" display="mailto:cus.tslhph@tslines.com.vn" xr:uid="{CE49C54E-40FA-4F03-A24F-0FFBEDF760F2}"/>
    <hyperlink ref="B54" r:id="rId7" display="mailto:cus.tslhph@tslines.com.vn" xr:uid="{1043C4F6-DB99-4643-ADC4-8421F7042FD1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5"/>
  <sheetViews>
    <sheetView zoomScaleNormal="100" workbookViewId="0"/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7.28515625" style="1" bestFit="1" customWidth="1"/>
    <col min="8" max="8" width="29" style="1" customWidth="1"/>
    <col min="9" max="16384" width="18.42578125" style="1"/>
  </cols>
  <sheetData>
    <row r="1" spans="1:10" ht="16.5" customHeight="1">
      <c r="B1" s="51"/>
      <c r="C1" s="315" t="s">
        <v>40</v>
      </c>
      <c r="D1" s="315"/>
      <c r="E1" s="315"/>
      <c r="F1" s="315"/>
      <c r="G1" s="315"/>
      <c r="H1" s="315"/>
      <c r="I1" s="53"/>
      <c r="J1" s="53"/>
    </row>
    <row r="2" spans="1:10">
      <c r="B2" s="54"/>
      <c r="C2" s="315"/>
      <c r="D2" s="315"/>
      <c r="E2" s="315"/>
      <c r="F2" s="315"/>
      <c r="G2" s="315"/>
      <c r="H2" s="315"/>
      <c r="I2" s="53"/>
      <c r="J2" s="53"/>
    </row>
    <row r="3" spans="1:10">
      <c r="B3" s="54"/>
      <c r="C3" s="315"/>
      <c r="D3" s="315"/>
      <c r="E3" s="315"/>
      <c r="F3" s="315"/>
      <c r="G3" s="315"/>
      <c r="H3" s="315"/>
      <c r="I3" s="53"/>
      <c r="J3" s="53"/>
    </row>
    <row r="4" spans="1:10">
      <c r="B4" s="54"/>
      <c r="C4" s="315"/>
      <c r="D4" s="315"/>
      <c r="E4" s="315"/>
      <c r="F4" s="315"/>
      <c r="G4" s="315"/>
      <c r="H4" s="315"/>
      <c r="I4" s="53"/>
      <c r="J4" s="53"/>
    </row>
    <row r="5" spans="1:10">
      <c r="B5" s="54"/>
      <c r="C5" s="315"/>
      <c r="D5" s="315"/>
      <c r="E5" s="315"/>
      <c r="F5" s="315"/>
      <c r="G5" s="315"/>
      <c r="H5" s="315"/>
      <c r="I5" s="53"/>
      <c r="J5" s="53"/>
    </row>
    <row r="6" spans="1:10" ht="19.899999999999999" customHeight="1" thickBot="1">
      <c r="A6" s="55" t="s">
        <v>41</v>
      </c>
      <c r="C6" s="316"/>
      <c r="D6" s="316"/>
      <c r="E6" s="316"/>
      <c r="F6" s="316"/>
      <c r="G6" s="316"/>
      <c r="H6" s="316"/>
      <c r="I6" s="53"/>
      <c r="J6" s="53"/>
    </row>
    <row r="7" spans="1:10" ht="15" customHeight="1" thickBot="1">
      <c r="A7" s="317" t="s">
        <v>42</v>
      </c>
      <c r="B7" s="318"/>
      <c r="C7" s="318"/>
      <c r="D7" s="318"/>
      <c r="E7" s="318"/>
      <c r="F7" s="318"/>
      <c r="G7" s="318"/>
      <c r="H7" s="319"/>
    </row>
    <row r="8" spans="1:10" ht="15" customHeight="1">
      <c r="A8" s="320" t="s">
        <v>43</v>
      </c>
      <c r="B8" s="56" t="s">
        <v>44</v>
      </c>
      <c r="C8" s="57" t="s">
        <v>45</v>
      </c>
      <c r="D8" s="323" t="s">
        <v>46</v>
      </c>
      <c r="E8" s="324"/>
      <c r="F8" s="57" t="s">
        <v>47</v>
      </c>
      <c r="G8" s="57" t="s">
        <v>48</v>
      </c>
      <c r="H8" s="58" t="s">
        <v>47</v>
      </c>
    </row>
    <row r="9" spans="1:10" ht="14.25" customHeight="1">
      <c r="A9" s="321"/>
      <c r="B9" s="59" t="s">
        <v>49</v>
      </c>
      <c r="C9" s="60" t="s">
        <v>50</v>
      </c>
      <c r="D9" s="327" t="s">
        <v>51</v>
      </c>
      <c r="E9" s="328"/>
      <c r="F9" s="61" t="s">
        <v>52</v>
      </c>
      <c r="G9" s="61" t="s">
        <v>53</v>
      </c>
      <c r="H9" s="62" t="s">
        <v>54</v>
      </c>
    </row>
    <row r="10" spans="1:10" ht="14.25" customHeight="1">
      <c r="A10" s="321"/>
      <c r="B10" s="59" t="s">
        <v>55</v>
      </c>
      <c r="C10" s="60" t="s">
        <v>56</v>
      </c>
      <c r="D10" s="327" t="s">
        <v>57</v>
      </c>
      <c r="E10" s="328"/>
      <c r="F10" s="61" t="s">
        <v>58</v>
      </c>
      <c r="G10" s="61" t="s">
        <v>53</v>
      </c>
      <c r="H10" s="62" t="s">
        <v>59</v>
      </c>
    </row>
    <row r="11" spans="1:10" ht="14.25" customHeight="1" thickBot="1">
      <c r="A11" s="322"/>
      <c r="B11" s="63" t="s">
        <v>60</v>
      </c>
      <c r="C11" s="64" t="s">
        <v>61</v>
      </c>
      <c r="D11" s="325" t="s">
        <v>62</v>
      </c>
      <c r="E11" s="326"/>
      <c r="F11" s="64" t="s">
        <v>63</v>
      </c>
      <c r="G11" s="64" t="s">
        <v>64</v>
      </c>
      <c r="H11" s="65" t="s">
        <v>65</v>
      </c>
      <c r="I11" s="66"/>
    </row>
    <row r="12" spans="1:10" ht="14.25" customHeight="1"/>
    <row r="13" spans="1:10" ht="14.25" customHeight="1" thickBot="1"/>
    <row r="14" spans="1:10" ht="14.25" customHeight="1">
      <c r="A14" s="344" t="s">
        <v>66</v>
      </c>
      <c r="B14" s="56" t="s">
        <v>44</v>
      </c>
      <c r="C14" s="57" t="s">
        <v>45</v>
      </c>
      <c r="D14" s="323" t="s">
        <v>67</v>
      </c>
      <c r="E14" s="324"/>
      <c r="F14" s="57" t="s">
        <v>68</v>
      </c>
      <c r="G14" s="57" t="s">
        <v>69</v>
      </c>
      <c r="H14" s="58" t="s">
        <v>70</v>
      </c>
    </row>
    <row r="15" spans="1:10" ht="14.25" customHeight="1">
      <c r="A15" s="345"/>
      <c r="B15" s="59" t="s">
        <v>49</v>
      </c>
      <c r="C15" s="60" t="s">
        <v>50</v>
      </c>
      <c r="D15" s="327" t="s">
        <v>71</v>
      </c>
      <c r="E15" s="328"/>
      <c r="F15" s="61" t="s">
        <v>72</v>
      </c>
      <c r="G15" s="61" t="s">
        <v>73</v>
      </c>
      <c r="H15" s="62" t="s">
        <v>74</v>
      </c>
    </row>
    <row r="16" spans="1:10" ht="14.25" customHeight="1">
      <c r="A16" s="345"/>
      <c r="B16" s="59" t="s">
        <v>55</v>
      </c>
      <c r="C16" s="60" t="s">
        <v>56</v>
      </c>
      <c r="D16" s="327" t="s">
        <v>75</v>
      </c>
      <c r="E16" s="328"/>
      <c r="F16" s="61" t="s">
        <v>76</v>
      </c>
      <c r="G16" s="61" t="s">
        <v>77</v>
      </c>
      <c r="H16" s="62" t="s">
        <v>77</v>
      </c>
    </row>
    <row r="17" spans="1:8" ht="14.25" customHeight="1" thickBot="1">
      <c r="A17" s="346"/>
      <c r="B17" s="63" t="s">
        <v>60</v>
      </c>
      <c r="C17" s="64" t="s">
        <v>61</v>
      </c>
      <c r="D17" s="325" t="s">
        <v>73</v>
      </c>
      <c r="E17" s="326"/>
      <c r="F17" s="64" t="s">
        <v>78</v>
      </c>
      <c r="G17" s="64" t="s">
        <v>75</v>
      </c>
      <c r="H17" s="65" t="s">
        <v>75</v>
      </c>
    </row>
    <row r="20" spans="1:8">
      <c r="A20" s="347" t="s">
        <v>79</v>
      </c>
      <c r="B20" s="348"/>
      <c r="C20" s="349"/>
      <c r="D20" s="350" t="s">
        <v>80</v>
      </c>
      <c r="E20" s="348"/>
      <c r="F20" s="351"/>
    </row>
    <row r="21" spans="1:8">
      <c r="A21" s="329" t="s">
        <v>81</v>
      </c>
      <c r="B21" s="330"/>
      <c r="C21" s="331"/>
      <c r="D21" s="338" t="s">
        <v>82</v>
      </c>
      <c r="E21" s="330"/>
      <c r="F21" s="339"/>
    </row>
    <row r="22" spans="1:8">
      <c r="A22" s="332"/>
      <c r="B22" s="333"/>
      <c r="C22" s="334"/>
      <c r="D22" s="340"/>
      <c r="E22" s="333"/>
      <c r="F22" s="341"/>
    </row>
    <row r="23" spans="1:8">
      <c r="A23" s="332"/>
      <c r="B23" s="333"/>
      <c r="C23" s="334"/>
      <c r="D23" s="340"/>
      <c r="E23" s="333"/>
      <c r="F23" s="341"/>
    </row>
    <row r="24" spans="1:8">
      <c r="A24" s="332"/>
      <c r="B24" s="333"/>
      <c r="C24" s="334"/>
      <c r="D24" s="340"/>
      <c r="E24" s="333"/>
      <c r="F24" s="341"/>
    </row>
    <row r="25" spans="1:8">
      <c r="A25" s="332"/>
      <c r="B25" s="333"/>
      <c r="C25" s="334"/>
      <c r="D25" s="340"/>
      <c r="E25" s="333"/>
      <c r="F25" s="341"/>
    </row>
    <row r="26" spans="1:8">
      <c r="A26" s="332"/>
      <c r="B26" s="333"/>
      <c r="C26" s="334"/>
      <c r="D26" s="340"/>
      <c r="E26" s="333"/>
      <c r="F26" s="341"/>
    </row>
    <row r="27" spans="1:8">
      <c r="A27" s="332"/>
      <c r="B27" s="333"/>
      <c r="C27" s="334"/>
      <c r="D27" s="340"/>
      <c r="E27" s="333"/>
      <c r="F27" s="341"/>
    </row>
    <row r="28" spans="1:8">
      <c r="A28" s="332"/>
      <c r="B28" s="333"/>
      <c r="C28" s="334"/>
      <c r="D28" s="340"/>
      <c r="E28" s="333"/>
      <c r="F28" s="341"/>
    </row>
    <row r="29" spans="1:8" ht="16.5" thickBot="1">
      <c r="A29" s="335"/>
      <c r="B29" s="336"/>
      <c r="C29" s="337"/>
      <c r="D29" s="342"/>
      <c r="E29" s="336"/>
      <c r="F29" s="343"/>
    </row>
    <row r="31" spans="1:8" ht="16.5" thickBot="1"/>
    <row r="32" spans="1:8" ht="15.75" customHeight="1">
      <c r="A32" s="67" t="s">
        <v>83</v>
      </c>
      <c r="B32" s="68" t="s">
        <v>84</v>
      </c>
      <c r="C32" s="68" t="s">
        <v>85</v>
      </c>
      <c r="D32" s="68" t="s">
        <v>86</v>
      </c>
      <c r="E32" s="68" t="s">
        <v>87</v>
      </c>
      <c r="F32" s="69" t="s">
        <v>88</v>
      </c>
      <c r="G32" s="70" t="s">
        <v>89</v>
      </c>
      <c r="H32" s="71"/>
    </row>
    <row r="33" spans="1:8">
      <c r="A33" s="72"/>
      <c r="B33" s="73" t="s">
        <v>90</v>
      </c>
      <c r="C33" s="73"/>
      <c r="D33" s="73"/>
      <c r="E33" s="73"/>
      <c r="F33" s="73"/>
      <c r="G33" s="74" t="s">
        <v>91</v>
      </c>
      <c r="H33" s="75"/>
    </row>
    <row r="34" spans="1:8">
      <c r="A34" s="76" t="s">
        <v>92</v>
      </c>
      <c r="B34" s="77" t="s">
        <v>93</v>
      </c>
      <c r="C34" s="78" t="s">
        <v>94</v>
      </c>
      <c r="D34" s="78" t="s">
        <v>95</v>
      </c>
      <c r="E34" s="78" t="s">
        <v>96</v>
      </c>
      <c r="F34" s="79">
        <v>111</v>
      </c>
      <c r="G34" s="80" t="s">
        <v>97</v>
      </c>
      <c r="H34" s="81"/>
    </row>
    <row r="35" spans="1:8">
      <c r="A35" s="76" t="s">
        <v>98</v>
      </c>
      <c r="B35" s="77" t="s">
        <v>99</v>
      </c>
      <c r="C35" s="78" t="s">
        <v>100</v>
      </c>
      <c r="D35" s="78" t="s">
        <v>101</v>
      </c>
      <c r="E35" s="78" t="s">
        <v>102</v>
      </c>
      <c r="F35" s="79">
        <v>111</v>
      </c>
      <c r="G35" s="80" t="s">
        <v>103</v>
      </c>
      <c r="H35" s="81"/>
    </row>
    <row r="36" spans="1:8">
      <c r="A36" s="76" t="s">
        <v>92</v>
      </c>
      <c r="B36" s="77" t="s">
        <v>99</v>
      </c>
      <c r="C36" s="78" t="s">
        <v>104</v>
      </c>
      <c r="D36" s="78" t="s">
        <v>105</v>
      </c>
      <c r="E36" s="78" t="s">
        <v>96</v>
      </c>
      <c r="F36" s="79">
        <v>112</v>
      </c>
      <c r="G36" s="80" t="s">
        <v>106</v>
      </c>
      <c r="H36" s="81"/>
    </row>
    <row r="37" spans="1:8">
      <c r="A37" s="76" t="s">
        <v>92</v>
      </c>
      <c r="B37" s="77" t="s">
        <v>107</v>
      </c>
      <c r="C37" s="78" t="s">
        <v>108</v>
      </c>
      <c r="D37" s="78" t="s">
        <v>109</v>
      </c>
      <c r="E37" s="78" t="s">
        <v>96</v>
      </c>
      <c r="F37" s="79">
        <v>113</v>
      </c>
      <c r="G37" s="80" t="s">
        <v>110</v>
      </c>
      <c r="H37" s="81"/>
    </row>
    <row r="38" spans="1:8">
      <c r="A38" s="76" t="s">
        <v>92</v>
      </c>
      <c r="B38" s="77" t="s">
        <v>107</v>
      </c>
      <c r="C38" s="78" t="s">
        <v>111</v>
      </c>
      <c r="D38" s="78" t="s">
        <v>112</v>
      </c>
      <c r="E38" s="78" t="s">
        <v>96</v>
      </c>
      <c r="F38" s="79">
        <v>113</v>
      </c>
      <c r="G38" s="80" t="s">
        <v>113</v>
      </c>
      <c r="H38" s="81"/>
    </row>
    <row r="39" spans="1:8">
      <c r="A39" s="76" t="s">
        <v>98</v>
      </c>
      <c r="B39" s="77" t="s">
        <v>107</v>
      </c>
      <c r="C39" s="78" t="s">
        <v>114</v>
      </c>
      <c r="D39" s="78" t="s">
        <v>115</v>
      </c>
      <c r="E39" s="78" t="s">
        <v>102</v>
      </c>
      <c r="F39" s="79">
        <v>114</v>
      </c>
      <c r="G39" s="80" t="s">
        <v>116</v>
      </c>
      <c r="H39" s="81"/>
    </row>
    <row r="40" spans="1:8">
      <c r="A40" s="82"/>
      <c r="B40" s="83" t="s">
        <v>117</v>
      </c>
      <c r="C40" s="83"/>
      <c r="D40" s="83"/>
      <c r="E40" s="83"/>
      <c r="F40" s="84"/>
      <c r="G40" s="85" t="s">
        <v>118</v>
      </c>
      <c r="H40" s="81"/>
    </row>
    <row r="41" spans="1:8">
      <c r="A41" s="76" t="s">
        <v>98</v>
      </c>
      <c r="B41" s="77" t="s">
        <v>99</v>
      </c>
      <c r="C41" s="78" t="s">
        <v>119</v>
      </c>
      <c r="D41" s="78" t="s">
        <v>120</v>
      </c>
      <c r="E41" s="78" t="s">
        <v>102</v>
      </c>
      <c r="F41" s="79">
        <v>109</v>
      </c>
      <c r="G41" s="80" t="s">
        <v>118</v>
      </c>
      <c r="H41" s="81"/>
    </row>
    <row r="42" spans="1:8">
      <c r="A42" s="76" t="s">
        <v>92</v>
      </c>
      <c r="B42" s="77" t="s">
        <v>107</v>
      </c>
      <c r="C42" s="78" t="s">
        <v>121</v>
      </c>
      <c r="D42" s="78" t="s">
        <v>122</v>
      </c>
      <c r="E42" s="78" t="s">
        <v>96</v>
      </c>
      <c r="F42" s="79">
        <v>102</v>
      </c>
      <c r="G42" s="80" t="s">
        <v>118</v>
      </c>
      <c r="H42" s="86"/>
    </row>
    <row r="43" spans="1:8">
      <c r="A43" s="76" t="s">
        <v>98</v>
      </c>
      <c r="B43" s="77" t="s">
        <v>107</v>
      </c>
      <c r="C43" s="78" t="s">
        <v>123</v>
      </c>
      <c r="D43" s="78" t="s">
        <v>124</v>
      </c>
      <c r="E43" s="78" t="s">
        <v>102</v>
      </c>
      <c r="F43" s="79">
        <v>115</v>
      </c>
      <c r="G43" s="80" t="s">
        <v>118</v>
      </c>
      <c r="H43" s="86"/>
    </row>
    <row r="44" spans="1:8">
      <c r="A44" s="76" t="s">
        <v>92</v>
      </c>
      <c r="B44" s="77" t="s">
        <v>107</v>
      </c>
      <c r="C44" s="78" t="s">
        <v>125</v>
      </c>
      <c r="D44" s="78" t="s">
        <v>126</v>
      </c>
      <c r="E44" s="78" t="s">
        <v>96</v>
      </c>
      <c r="F44" s="79">
        <v>102</v>
      </c>
      <c r="G44" s="80" t="s">
        <v>118</v>
      </c>
    </row>
    <row r="45" spans="1:8">
      <c r="A45" s="76" t="s">
        <v>92</v>
      </c>
      <c r="B45" s="77" t="s">
        <v>107</v>
      </c>
      <c r="C45" s="78" t="s">
        <v>127</v>
      </c>
      <c r="D45" s="78" t="s">
        <v>128</v>
      </c>
      <c r="E45" s="78" t="s">
        <v>96</v>
      </c>
      <c r="F45" s="79">
        <v>102</v>
      </c>
      <c r="G45" s="80" t="s">
        <v>118</v>
      </c>
    </row>
    <row r="46" spans="1:8">
      <c r="A46" s="82"/>
      <c r="B46" s="83" t="s">
        <v>129</v>
      </c>
      <c r="C46" s="83"/>
      <c r="D46" s="83"/>
      <c r="E46" s="83"/>
      <c r="F46" s="84"/>
      <c r="G46" s="85" t="s">
        <v>130</v>
      </c>
    </row>
    <row r="47" spans="1:8">
      <c r="A47" s="76" t="s">
        <v>92</v>
      </c>
      <c r="B47" s="77" t="s">
        <v>93</v>
      </c>
      <c r="C47" s="78" t="s">
        <v>131</v>
      </c>
      <c r="D47" s="78" t="s">
        <v>132</v>
      </c>
      <c r="E47" s="78" t="s">
        <v>96</v>
      </c>
      <c r="F47" s="79">
        <v>109</v>
      </c>
      <c r="G47" s="80" t="s">
        <v>133</v>
      </c>
    </row>
    <row r="48" spans="1:8">
      <c r="A48" s="76" t="s">
        <v>92</v>
      </c>
      <c r="B48" s="77" t="s">
        <v>134</v>
      </c>
      <c r="C48" s="78" t="s">
        <v>135</v>
      </c>
      <c r="D48" s="78" t="s">
        <v>136</v>
      </c>
      <c r="E48" s="78" t="s">
        <v>96</v>
      </c>
      <c r="F48" s="79">
        <v>110</v>
      </c>
      <c r="G48" s="80" t="s">
        <v>137</v>
      </c>
    </row>
    <row r="49" spans="1:8">
      <c r="A49" s="76" t="s">
        <v>92</v>
      </c>
      <c r="B49" s="77" t="s">
        <v>107</v>
      </c>
      <c r="C49" s="78" t="s">
        <v>138</v>
      </c>
      <c r="D49" s="78" t="s">
        <v>139</v>
      </c>
      <c r="E49" s="78" t="s">
        <v>96</v>
      </c>
      <c r="F49" s="79">
        <v>103</v>
      </c>
      <c r="G49" s="80" t="s">
        <v>140</v>
      </c>
    </row>
    <row r="50" spans="1:8">
      <c r="A50" s="76" t="s">
        <v>98</v>
      </c>
      <c r="B50" s="77" t="s">
        <v>107</v>
      </c>
      <c r="C50" s="78" t="s">
        <v>141</v>
      </c>
      <c r="D50" s="78" t="s">
        <v>142</v>
      </c>
      <c r="E50" s="78" t="s">
        <v>102</v>
      </c>
      <c r="F50" s="79">
        <v>114</v>
      </c>
      <c r="G50" s="80" t="s">
        <v>143</v>
      </c>
    </row>
    <row r="51" spans="1:8">
      <c r="A51" s="87"/>
      <c r="B51" s="88" t="s">
        <v>144</v>
      </c>
      <c r="C51" s="73"/>
      <c r="D51" s="73"/>
      <c r="E51" s="73"/>
      <c r="F51" s="89"/>
      <c r="G51" s="74" t="s">
        <v>145</v>
      </c>
      <c r="H51" s="81"/>
    </row>
    <row r="52" spans="1:8">
      <c r="A52" s="76" t="s">
        <v>98</v>
      </c>
      <c r="B52" s="77" t="s">
        <v>93</v>
      </c>
      <c r="C52" s="78" t="s">
        <v>146</v>
      </c>
      <c r="D52" s="78" t="s">
        <v>147</v>
      </c>
      <c r="E52" s="78" t="s">
        <v>102</v>
      </c>
      <c r="F52" s="79">
        <v>105</v>
      </c>
      <c r="G52" s="80" t="s">
        <v>148</v>
      </c>
      <c r="H52" s="81"/>
    </row>
    <row r="53" spans="1:8">
      <c r="A53" s="76" t="s">
        <v>98</v>
      </c>
      <c r="B53" s="77" t="s">
        <v>149</v>
      </c>
      <c r="C53" s="78" t="s">
        <v>150</v>
      </c>
      <c r="D53" s="78" t="s">
        <v>151</v>
      </c>
      <c r="E53" s="78" t="s">
        <v>102</v>
      </c>
      <c r="F53" s="79">
        <v>113</v>
      </c>
      <c r="G53" s="80" t="s">
        <v>152</v>
      </c>
      <c r="H53" s="81"/>
    </row>
    <row r="54" spans="1:8">
      <c r="A54" s="76" t="s">
        <v>98</v>
      </c>
      <c r="B54" s="77" t="s">
        <v>153</v>
      </c>
      <c r="C54" s="78" t="s">
        <v>154</v>
      </c>
      <c r="D54" s="78" t="s">
        <v>155</v>
      </c>
      <c r="E54" s="78" t="s">
        <v>102</v>
      </c>
      <c r="F54" s="79">
        <v>106</v>
      </c>
      <c r="G54" s="80" t="s">
        <v>156</v>
      </c>
      <c r="H54" s="81"/>
    </row>
    <row r="55" spans="1:8">
      <c r="A55" s="76" t="s">
        <v>98</v>
      </c>
      <c r="B55" s="77" t="s">
        <v>107</v>
      </c>
      <c r="C55" s="78" t="s">
        <v>157</v>
      </c>
      <c r="D55" s="78" t="s">
        <v>158</v>
      </c>
      <c r="E55" s="78" t="s">
        <v>102</v>
      </c>
      <c r="F55" s="79">
        <v>126</v>
      </c>
      <c r="G55" s="80" t="s">
        <v>159</v>
      </c>
      <c r="H55" s="81"/>
    </row>
    <row r="56" spans="1:8">
      <c r="A56" s="76" t="s">
        <v>98</v>
      </c>
      <c r="B56" s="77" t="s">
        <v>153</v>
      </c>
      <c r="C56" s="78" t="s">
        <v>160</v>
      </c>
      <c r="D56" s="78" t="s">
        <v>115</v>
      </c>
      <c r="E56" s="78" t="s">
        <v>102</v>
      </c>
      <c r="F56" s="79">
        <v>112</v>
      </c>
      <c r="G56" s="80" t="s">
        <v>161</v>
      </c>
      <c r="H56" s="75"/>
    </row>
    <row r="57" spans="1:8">
      <c r="A57" s="76" t="s">
        <v>98</v>
      </c>
      <c r="B57" s="77" t="s">
        <v>107</v>
      </c>
      <c r="C57" s="78" t="s">
        <v>162</v>
      </c>
      <c r="D57" s="78" t="s">
        <v>163</v>
      </c>
      <c r="E57" s="78" t="s">
        <v>102</v>
      </c>
      <c r="F57" s="79">
        <v>119</v>
      </c>
      <c r="G57" s="80" t="s">
        <v>164</v>
      </c>
      <c r="H57" s="81"/>
    </row>
    <row r="58" spans="1:8">
      <c r="A58" s="87"/>
      <c r="B58" s="88" t="s">
        <v>165</v>
      </c>
      <c r="C58" s="73"/>
      <c r="D58" s="73"/>
      <c r="E58" s="73"/>
      <c r="F58" s="89"/>
      <c r="G58" s="74" t="s">
        <v>166</v>
      </c>
      <c r="H58" s="81"/>
    </row>
    <row r="59" spans="1:8">
      <c r="A59" s="76" t="s">
        <v>98</v>
      </c>
      <c r="B59" s="77" t="s">
        <v>93</v>
      </c>
      <c r="C59" s="78" t="s">
        <v>167</v>
      </c>
      <c r="D59" s="78" t="s">
        <v>168</v>
      </c>
      <c r="E59" s="78" t="s">
        <v>102</v>
      </c>
      <c r="F59" s="79">
        <v>100</v>
      </c>
      <c r="G59" s="80" t="s">
        <v>169</v>
      </c>
      <c r="H59" s="75"/>
    </row>
    <row r="60" spans="1:8">
      <c r="A60" s="76" t="s">
        <v>98</v>
      </c>
      <c r="B60" s="77" t="s">
        <v>149</v>
      </c>
      <c r="C60" s="78" t="s">
        <v>170</v>
      </c>
      <c r="D60" s="78" t="s">
        <v>171</v>
      </c>
      <c r="E60" s="78" t="s">
        <v>102</v>
      </c>
      <c r="F60" s="79">
        <v>103</v>
      </c>
      <c r="G60" s="80" t="s">
        <v>172</v>
      </c>
      <c r="H60" s="75"/>
    </row>
    <row r="61" spans="1:8">
      <c r="A61" s="76" t="s">
        <v>98</v>
      </c>
      <c r="B61" s="77" t="s">
        <v>173</v>
      </c>
      <c r="C61" s="78" t="s">
        <v>174</v>
      </c>
      <c r="D61" s="78" t="s">
        <v>175</v>
      </c>
      <c r="E61" s="78" t="s">
        <v>102</v>
      </c>
      <c r="F61" s="79">
        <v>104</v>
      </c>
      <c r="G61" s="80" t="s">
        <v>176</v>
      </c>
      <c r="H61" s="81"/>
    </row>
    <row r="62" spans="1:8">
      <c r="A62" s="76" t="s">
        <v>98</v>
      </c>
      <c r="B62" s="77" t="s">
        <v>107</v>
      </c>
      <c r="C62" s="78" t="s">
        <v>177</v>
      </c>
      <c r="D62" s="78" t="s">
        <v>178</v>
      </c>
      <c r="E62" s="78" t="s">
        <v>102</v>
      </c>
      <c r="F62" s="79">
        <v>109</v>
      </c>
      <c r="G62" s="80" t="s">
        <v>179</v>
      </c>
      <c r="H62" s="81"/>
    </row>
    <row r="63" spans="1:8">
      <c r="A63" s="76" t="s">
        <v>98</v>
      </c>
      <c r="B63" s="77" t="s">
        <v>107</v>
      </c>
      <c r="C63" s="78" t="s">
        <v>180</v>
      </c>
      <c r="D63" s="78" t="s">
        <v>181</v>
      </c>
      <c r="E63" s="78" t="s">
        <v>102</v>
      </c>
      <c r="F63" s="79">
        <v>122</v>
      </c>
      <c r="G63" s="80" t="s">
        <v>182</v>
      </c>
      <c r="H63" s="81"/>
    </row>
    <row r="64" spans="1:8">
      <c r="A64" s="87"/>
      <c r="B64" s="88" t="s">
        <v>183</v>
      </c>
      <c r="C64" s="73"/>
      <c r="D64" s="73"/>
      <c r="E64" s="73"/>
      <c r="F64" s="89"/>
      <c r="G64" s="74" t="s">
        <v>184</v>
      </c>
      <c r="H64" s="81"/>
    </row>
    <row r="65" spans="1:7">
      <c r="A65" s="76" t="s">
        <v>98</v>
      </c>
      <c r="B65" s="77" t="s">
        <v>93</v>
      </c>
      <c r="C65" s="78" t="s">
        <v>185</v>
      </c>
      <c r="D65" s="78" t="s">
        <v>186</v>
      </c>
      <c r="E65" s="78" t="s">
        <v>102</v>
      </c>
      <c r="F65" s="79">
        <v>108</v>
      </c>
      <c r="G65" s="80" t="s">
        <v>187</v>
      </c>
    </row>
    <row r="66" spans="1:7">
      <c r="A66" s="76" t="s">
        <v>98</v>
      </c>
      <c r="B66" s="77" t="s">
        <v>188</v>
      </c>
      <c r="C66" s="78" t="s">
        <v>189</v>
      </c>
      <c r="D66" s="78" t="s">
        <v>190</v>
      </c>
      <c r="E66" s="78" t="s">
        <v>102</v>
      </c>
      <c r="F66" s="79">
        <v>110</v>
      </c>
      <c r="G66" s="80" t="s">
        <v>191</v>
      </c>
    </row>
    <row r="67" spans="1:7">
      <c r="A67" s="76" t="s">
        <v>98</v>
      </c>
      <c r="B67" s="77" t="s">
        <v>149</v>
      </c>
      <c r="C67" s="78" t="s">
        <v>192</v>
      </c>
      <c r="D67" s="78" t="s">
        <v>193</v>
      </c>
      <c r="E67" s="78" t="s">
        <v>102</v>
      </c>
      <c r="F67" s="79">
        <v>118</v>
      </c>
      <c r="G67" s="80" t="s">
        <v>194</v>
      </c>
    </row>
    <row r="68" spans="1:7">
      <c r="A68" s="76" t="s">
        <v>98</v>
      </c>
      <c r="B68" s="77" t="s">
        <v>153</v>
      </c>
      <c r="C68" s="78" t="s">
        <v>195</v>
      </c>
      <c r="D68" s="78" t="s">
        <v>196</v>
      </c>
      <c r="E68" s="78" t="s">
        <v>102</v>
      </c>
      <c r="F68" s="79">
        <v>117</v>
      </c>
      <c r="G68" s="80" t="s">
        <v>197</v>
      </c>
    </row>
    <row r="69" spans="1:7">
      <c r="A69" s="76" t="s">
        <v>98</v>
      </c>
      <c r="B69" s="77" t="s">
        <v>153</v>
      </c>
      <c r="C69" s="78" t="s">
        <v>198</v>
      </c>
      <c r="D69" s="78" t="s">
        <v>199</v>
      </c>
      <c r="E69" s="78" t="s">
        <v>102</v>
      </c>
      <c r="F69" s="79">
        <v>116</v>
      </c>
      <c r="G69" s="80" t="s">
        <v>200</v>
      </c>
    </row>
    <row r="70" spans="1:7">
      <c r="A70" s="76" t="s">
        <v>98</v>
      </c>
      <c r="B70" s="77" t="s">
        <v>153</v>
      </c>
      <c r="C70" s="78" t="s">
        <v>201</v>
      </c>
      <c r="D70" s="78" t="s">
        <v>202</v>
      </c>
      <c r="E70" s="78" t="s">
        <v>102</v>
      </c>
      <c r="F70" s="79">
        <v>127</v>
      </c>
      <c r="G70" s="80" t="s">
        <v>203</v>
      </c>
    </row>
    <row r="71" spans="1:7">
      <c r="A71" s="76" t="s">
        <v>98</v>
      </c>
      <c r="B71" s="77" t="s">
        <v>107</v>
      </c>
      <c r="C71" s="78" t="s">
        <v>204</v>
      </c>
      <c r="D71" s="78" t="s">
        <v>205</v>
      </c>
      <c r="E71" s="78" t="s">
        <v>102</v>
      </c>
      <c r="F71" s="79">
        <v>107</v>
      </c>
      <c r="G71" s="80" t="s">
        <v>206</v>
      </c>
    </row>
    <row r="72" spans="1:7">
      <c r="A72" s="76" t="s">
        <v>98</v>
      </c>
      <c r="B72" s="77" t="s">
        <v>107</v>
      </c>
      <c r="C72" s="78" t="s">
        <v>207</v>
      </c>
      <c r="D72" s="78" t="s">
        <v>208</v>
      </c>
      <c r="E72" s="78" t="s">
        <v>102</v>
      </c>
      <c r="F72" s="79">
        <v>117</v>
      </c>
      <c r="G72" s="80" t="s">
        <v>209</v>
      </c>
    </row>
    <row r="73" spans="1:7">
      <c r="A73" s="76" t="s">
        <v>98</v>
      </c>
      <c r="B73" s="77" t="s">
        <v>107</v>
      </c>
      <c r="C73" s="78" t="s">
        <v>204</v>
      </c>
      <c r="D73" s="78" t="s">
        <v>205</v>
      </c>
      <c r="E73" s="78" t="s">
        <v>102</v>
      </c>
      <c r="F73" s="79">
        <v>107</v>
      </c>
      <c r="G73" s="80" t="s">
        <v>210</v>
      </c>
    </row>
    <row r="74" spans="1:7">
      <c r="A74" s="87"/>
      <c r="B74" s="88" t="s">
        <v>211</v>
      </c>
      <c r="C74" s="88"/>
      <c r="D74" s="88"/>
      <c r="E74" s="88"/>
      <c r="F74" s="90"/>
      <c r="G74" s="91"/>
    </row>
    <row r="75" spans="1:7" ht="16.5" thickBot="1">
      <c r="A75" s="92" t="s">
        <v>98</v>
      </c>
      <c r="B75" s="93" t="s">
        <v>212</v>
      </c>
      <c r="C75" s="94" t="s">
        <v>213</v>
      </c>
      <c r="D75" s="94" t="s">
        <v>214</v>
      </c>
      <c r="E75" s="94" t="s">
        <v>102</v>
      </c>
      <c r="F75" s="95">
        <v>0</v>
      </c>
      <c r="G75" s="96" t="s">
        <v>215</v>
      </c>
    </row>
  </sheetData>
  <mergeCells count="16"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  <mergeCell ref="C1:H6"/>
    <mergeCell ref="A7:H7"/>
    <mergeCell ref="A8:A11"/>
    <mergeCell ref="D8:E8"/>
    <mergeCell ref="D11:E11"/>
    <mergeCell ref="D9:E9"/>
    <mergeCell ref="D10:E10"/>
  </mergeCells>
  <phoneticPr fontId="85" type="noConversion"/>
  <hyperlinks>
    <hyperlink ref="A6" location="MENU!B20" display="BACK TO MENU" xr:uid="{DDE11B26-D407-4ED7-95C5-8A669DE95285}"/>
    <hyperlink ref="G33" r:id="rId1" xr:uid="{21900328-BE1C-4ACB-AC2C-96616FDC217B}"/>
    <hyperlink ref="G34" r:id="rId2" xr:uid="{A4CD256A-90FC-4BF1-8099-F8666F4AC850}"/>
    <hyperlink ref="G35" r:id="rId3" xr:uid="{2A776627-648A-419E-BF43-5B281872FCDF}"/>
    <hyperlink ref="G36" r:id="rId4" xr:uid="{BC71E583-1D3C-4394-BB16-84F6EA1DF6E0}"/>
    <hyperlink ref="G40" r:id="rId5" xr:uid="{DA1E1A20-B6AF-47FA-BEA7-922A57CA8F98}"/>
    <hyperlink ref="G51" r:id="rId6" xr:uid="{546DB390-4FD6-4796-8D27-24B41DF77E6A}"/>
    <hyperlink ref="G58" r:id="rId7" xr:uid="{F809D5A4-8186-4038-9C14-072952A0A4B4}"/>
    <hyperlink ref="G64" r:id="rId8" xr:uid="{BCCF612B-EF4E-4AF2-8759-65A563D13734}"/>
    <hyperlink ref="G53" r:id="rId9" xr:uid="{5D5ED3A5-294C-40CC-B40A-38305AE4420D}"/>
    <hyperlink ref="G52" r:id="rId10" xr:uid="{2F7C9315-B1BB-40AE-9255-99206FDBC96C}"/>
    <hyperlink ref="G75" r:id="rId11" xr:uid="{845A93B2-A6BA-4220-801E-6F0FD710464A}"/>
    <hyperlink ref="G46" r:id="rId12" xr:uid="{FAE9AD5A-2106-4261-AA7A-8EEFD8916709}"/>
    <hyperlink ref="G47" r:id="rId13" display="yen.jane@tslines.com.vn" xr:uid="{8587BCFB-2FEB-49BE-BE99-9C6B4F85CA9B}"/>
    <hyperlink ref="G44" r:id="rId14" xr:uid="{846E539F-662F-492E-B8B7-F174EB2D522F}"/>
    <hyperlink ref="G45" r:id="rId15" xr:uid="{1B0DABCD-48C5-4CBC-9773-D3A9541C9CC2}"/>
    <hyperlink ref="G41:G43" r:id="rId16" display="cus.tslhph@tslines.com.vn" xr:uid="{232FA260-AEEE-4EC7-AA23-E3C9CD911034}"/>
    <hyperlink ref="G49" r:id="rId17" xr:uid="{69D31C1A-07F5-4144-87EB-AFE319ED62EA}"/>
    <hyperlink ref="G37" r:id="rId18" xr:uid="{BCCB95F3-3C7A-4F66-B868-BABA0BD692C6}"/>
    <hyperlink ref="G39" r:id="rId19" xr:uid="{6A4C1C55-6F1F-4358-8A34-22F1BA428E50}"/>
    <hyperlink ref="G38" r:id="rId20" xr:uid="{9AD55C49-AB8C-4FCE-88FB-86AE4A426B02}"/>
    <hyperlink ref="G73" r:id="rId21" xr:uid="{FDAE4B2E-44D8-4829-989C-5E70F6E88A88}"/>
    <hyperlink ref="G72" r:id="rId22" xr:uid="{934C6440-8F05-44EE-BA24-7EE9FA0CD6E1}"/>
  </hyperlinks>
  <pageMargins left="0.7" right="0.7" top="0.75" bottom="0.75" header="0.3" footer="0.3"/>
  <drawing r:id="rId2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zoomScaleNormal="100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15" t="s">
        <v>40</v>
      </c>
      <c r="C1" s="315"/>
      <c r="D1" s="315"/>
      <c r="E1" s="315"/>
      <c r="F1" s="315"/>
      <c r="G1" s="315"/>
      <c r="I1" s="53"/>
      <c r="J1" s="53"/>
    </row>
    <row r="2" spans="1:15">
      <c r="B2" s="315"/>
      <c r="C2" s="315"/>
      <c r="D2" s="315"/>
      <c r="E2" s="315"/>
      <c r="F2" s="315"/>
      <c r="G2" s="315"/>
      <c r="I2" s="53"/>
      <c r="J2" s="53"/>
    </row>
    <row r="3" spans="1:15">
      <c r="B3" s="315"/>
      <c r="C3" s="315"/>
      <c r="D3" s="315"/>
      <c r="E3" s="315"/>
      <c r="F3" s="315"/>
      <c r="G3" s="315"/>
      <c r="I3" s="53"/>
      <c r="J3" s="53"/>
    </row>
    <row r="4" spans="1:15">
      <c r="B4" s="315"/>
      <c r="C4" s="315"/>
      <c r="D4" s="315"/>
      <c r="E4" s="315"/>
      <c r="F4" s="315"/>
      <c r="G4" s="315"/>
      <c r="I4" s="53"/>
      <c r="J4" s="53"/>
    </row>
    <row r="5" spans="1:15" ht="28.5" customHeight="1">
      <c r="B5" s="315"/>
      <c r="C5" s="315"/>
      <c r="D5" s="315"/>
      <c r="E5" s="315"/>
      <c r="F5" s="315"/>
      <c r="G5" s="315"/>
      <c r="I5" s="53"/>
      <c r="J5" s="53"/>
    </row>
    <row r="6" spans="1:15" ht="24" customHeight="1" thickBot="1">
      <c r="A6" s="55" t="s">
        <v>41</v>
      </c>
      <c r="B6" s="316"/>
      <c r="C6" s="316"/>
      <c r="D6" s="316"/>
      <c r="E6" s="316"/>
      <c r="F6" s="316"/>
      <c r="G6" s="316"/>
      <c r="I6" s="53"/>
      <c r="J6" s="53"/>
    </row>
    <row r="7" spans="1:15" ht="15" customHeight="1">
      <c r="A7" s="358" t="s">
        <v>216</v>
      </c>
      <c r="B7" s="358"/>
      <c r="C7" s="358"/>
      <c r="D7" s="358"/>
      <c r="E7" s="358"/>
      <c r="F7" s="358"/>
      <c r="G7" s="97"/>
      <c r="H7" s="97"/>
      <c r="I7" s="97"/>
      <c r="J7" s="98"/>
    </row>
    <row r="8" spans="1:15" s="101" customFormat="1">
      <c r="A8" s="359"/>
      <c r="B8" s="359"/>
      <c r="C8" s="359"/>
      <c r="D8" s="359"/>
      <c r="E8" s="359"/>
      <c r="F8" s="359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217</v>
      </c>
      <c r="C10" s="354" t="s">
        <v>218</v>
      </c>
      <c r="D10" s="354"/>
      <c r="E10" s="102" t="s">
        <v>219</v>
      </c>
      <c r="K10" s="1"/>
      <c r="L10" s="1"/>
      <c r="M10" s="1"/>
      <c r="N10" s="1"/>
      <c r="O10" s="1"/>
    </row>
    <row r="11" spans="1:15">
      <c r="A11" s="105" t="s">
        <v>220</v>
      </c>
      <c r="B11" s="106" t="s">
        <v>221</v>
      </c>
      <c r="C11" s="356">
        <v>1000000</v>
      </c>
      <c r="D11" s="356"/>
      <c r="E11" s="290" t="s">
        <v>222</v>
      </c>
    </row>
    <row r="12" spans="1:15">
      <c r="A12" s="107" t="s">
        <v>223</v>
      </c>
      <c r="B12" s="108" t="s">
        <v>221</v>
      </c>
      <c r="C12" s="357">
        <v>627000</v>
      </c>
      <c r="D12" s="357"/>
      <c r="E12" s="109"/>
    </row>
    <row r="13" spans="1:15">
      <c r="A13" s="107" t="s">
        <v>224</v>
      </c>
      <c r="B13" s="108" t="s">
        <v>221</v>
      </c>
      <c r="C13" s="357">
        <v>199500</v>
      </c>
      <c r="D13" s="357"/>
      <c r="E13" s="109"/>
    </row>
    <row r="14" spans="1:15">
      <c r="A14" s="107" t="s">
        <v>225</v>
      </c>
      <c r="B14" s="108" t="s">
        <v>221</v>
      </c>
      <c r="C14" s="357">
        <v>627000</v>
      </c>
      <c r="D14" s="357"/>
      <c r="E14" s="109"/>
    </row>
    <row r="15" spans="1:15">
      <c r="A15" s="107" t="s">
        <v>226</v>
      </c>
      <c r="B15" s="108" t="s">
        <v>221</v>
      </c>
      <c r="C15" s="357">
        <v>627000</v>
      </c>
      <c r="D15" s="357"/>
      <c r="E15" s="109"/>
    </row>
    <row r="16" spans="1:15">
      <c r="A16" s="107" t="s">
        <v>227</v>
      </c>
      <c r="B16" s="108" t="s">
        <v>228</v>
      </c>
      <c r="C16" s="357">
        <v>30</v>
      </c>
      <c r="D16" s="357"/>
      <c r="E16" s="109"/>
    </row>
    <row r="17" spans="1:5">
      <c r="A17" s="107" t="s">
        <v>229</v>
      </c>
      <c r="B17" s="108" t="s">
        <v>228</v>
      </c>
      <c r="C17" s="357">
        <v>45</v>
      </c>
      <c r="D17" s="357">
        <v>45</v>
      </c>
      <c r="E17" s="110" t="s">
        <v>230</v>
      </c>
    </row>
    <row r="19" spans="1:5">
      <c r="A19" s="352" t="s">
        <v>231</v>
      </c>
      <c r="B19" s="352" t="s">
        <v>217</v>
      </c>
      <c r="C19" s="354" t="s">
        <v>232</v>
      </c>
      <c r="D19" s="354"/>
      <c r="E19" s="352" t="s">
        <v>219</v>
      </c>
    </row>
    <row r="20" spans="1:5">
      <c r="A20" s="352"/>
      <c r="B20" s="352"/>
      <c r="C20" s="103" t="s">
        <v>233</v>
      </c>
      <c r="D20" s="103" t="s">
        <v>234</v>
      </c>
      <c r="E20" s="352"/>
    </row>
    <row r="21" spans="1:5">
      <c r="A21" s="107" t="s">
        <v>235</v>
      </c>
      <c r="B21" s="108" t="s">
        <v>221</v>
      </c>
      <c r="C21" s="270">
        <v>3372500</v>
      </c>
      <c r="D21" s="270">
        <v>5130000</v>
      </c>
      <c r="E21" s="353" t="s">
        <v>236</v>
      </c>
    </row>
    <row r="22" spans="1:5">
      <c r="A22" s="107" t="s">
        <v>237</v>
      </c>
      <c r="B22" s="108" t="s">
        <v>221</v>
      </c>
      <c r="C22" s="270">
        <v>4322500</v>
      </c>
      <c r="D22" s="270">
        <v>6745000</v>
      </c>
      <c r="E22" s="353"/>
    </row>
    <row r="23" spans="1:5">
      <c r="A23" s="107" t="s">
        <v>238</v>
      </c>
      <c r="B23" s="108" t="s">
        <v>221</v>
      </c>
      <c r="C23" s="270">
        <v>4750000</v>
      </c>
      <c r="D23" s="270">
        <v>7315000</v>
      </c>
      <c r="E23" s="353"/>
    </row>
    <row r="24" spans="1:5">
      <c r="A24" s="107" t="s">
        <v>239</v>
      </c>
      <c r="B24" s="108" t="s">
        <v>221</v>
      </c>
      <c r="C24" s="270">
        <v>4322500</v>
      </c>
      <c r="D24" s="270">
        <v>6745000</v>
      </c>
      <c r="E24" s="353"/>
    </row>
    <row r="25" spans="1:5">
      <c r="A25" s="107" t="s">
        <v>240</v>
      </c>
      <c r="B25" s="108" t="s">
        <v>221</v>
      </c>
      <c r="C25" s="270">
        <v>4750000</v>
      </c>
      <c r="D25" s="270">
        <v>7315000</v>
      </c>
      <c r="E25" s="353"/>
    </row>
    <row r="27" spans="1:5">
      <c r="A27" s="355" t="s">
        <v>241</v>
      </c>
      <c r="B27" s="355"/>
      <c r="C27" s="355"/>
      <c r="D27" s="355"/>
      <c r="E27" s="355"/>
    </row>
    <row r="28" spans="1:5">
      <c r="A28" s="352" t="s">
        <v>231</v>
      </c>
      <c r="B28" s="352" t="s">
        <v>217</v>
      </c>
      <c r="C28" s="354" t="s">
        <v>218</v>
      </c>
      <c r="D28" s="354"/>
      <c r="E28" s="102" t="s">
        <v>219</v>
      </c>
    </row>
    <row r="29" spans="1:5">
      <c r="A29" s="352"/>
      <c r="B29" s="352"/>
      <c r="C29" s="103" t="s">
        <v>233</v>
      </c>
      <c r="D29" s="103" t="s">
        <v>234</v>
      </c>
      <c r="E29" s="109"/>
    </row>
    <row r="30" spans="1:5">
      <c r="A30" s="111" t="s">
        <v>242</v>
      </c>
      <c r="B30" s="112"/>
      <c r="C30" s="112"/>
      <c r="D30" s="112"/>
      <c r="E30" s="110" t="s">
        <v>243</v>
      </c>
    </row>
    <row r="31" spans="1:5">
      <c r="A31" s="111" t="s">
        <v>244</v>
      </c>
      <c r="B31" s="113" t="s">
        <v>245</v>
      </c>
      <c r="C31" s="114">
        <v>450000</v>
      </c>
      <c r="D31" s="114">
        <v>900000</v>
      </c>
      <c r="E31" s="110" t="s">
        <v>243</v>
      </c>
    </row>
    <row r="32" spans="1:5">
      <c r="A32" s="111" t="s">
        <v>246</v>
      </c>
      <c r="B32" s="113" t="s">
        <v>245</v>
      </c>
      <c r="C32" s="114">
        <v>550000</v>
      </c>
      <c r="D32" s="114">
        <v>1100000</v>
      </c>
      <c r="E32" s="110" t="s">
        <v>243</v>
      </c>
    </row>
    <row r="33" spans="1:5">
      <c r="A33" s="115"/>
      <c r="B33" s="116"/>
      <c r="C33" s="117"/>
      <c r="D33" s="117"/>
      <c r="E33" s="118"/>
    </row>
    <row r="34" spans="1:5">
      <c r="A34" s="111" t="s">
        <v>247</v>
      </c>
      <c r="B34" s="119"/>
      <c r="C34" s="117"/>
      <c r="D34" s="117"/>
      <c r="E34" s="110" t="s">
        <v>243</v>
      </c>
    </row>
    <row r="35" spans="1:5">
      <c r="A35" s="111" t="s">
        <v>248</v>
      </c>
      <c r="B35" s="113" t="s">
        <v>245</v>
      </c>
      <c r="C35" s="114">
        <v>520000</v>
      </c>
      <c r="D35" s="114">
        <v>1040000</v>
      </c>
      <c r="E35" s="110" t="s">
        <v>243</v>
      </c>
    </row>
    <row r="36" spans="1:5">
      <c r="A36" s="111" t="s">
        <v>249</v>
      </c>
      <c r="B36" s="113" t="s">
        <v>245</v>
      </c>
      <c r="C36" s="114">
        <v>620000</v>
      </c>
      <c r="D36" s="114">
        <v>1240000</v>
      </c>
      <c r="E36" s="110" t="s">
        <v>243</v>
      </c>
    </row>
    <row r="37" spans="1:5">
      <c r="A37" s="111"/>
      <c r="B37" s="113"/>
      <c r="C37" s="114"/>
      <c r="D37" s="114"/>
      <c r="E37" s="118"/>
    </row>
    <row r="38" spans="1:5">
      <c r="A38" s="111" t="s">
        <v>250</v>
      </c>
      <c r="B38" s="120"/>
      <c r="C38" s="120"/>
      <c r="D38" s="120"/>
      <c r="E38" s="109"/>
    </row>
    <row r="39" spans="1:5">
      <c r="A39" s="111" t="s">
        <v>251</v>
      </c>
      <c r="B39" s="121" t="s">
        <v>245</v>
      </c>
      <c r="C39" s="114">
        <v>1045000</v>
      </c>
      <c r="D39" s="114">
        <v>1672000</v>
      </c>
      <c r="E39" s="110" t="s">
        <v>243</v>
      </c>
    </row>
    <row r="40" spans="1:5">
      <c r="A40" s="111" t="s">
        <v>252</v>
      </c>
      <c r="B40" s="121" t="s">
        <v>245</v>
      </c>
      <c r="C40" s="114">
        <v>1672000</v>
      </c>
      <c r="D40" s="114">
        <v>2194500</v>
      </c>
      <c r="E40" s="110" t="s">
        <v>243</v>
      </c>
    </row>
    <row r="41" spans="1:5">
      <c r="A41" s="115"/>
      <c r="B41" s="119"/>
      <c r="C41" s="122"/>
      <c r="D41" s="122"/>
      <c r="E41" s="109"/>
    </row>
    <row r="42" spans="1:5">
      <c r="A42" s="111" t="s">
        <v>253</v>
      </c>
      <c r="B42" s="119"/>
      <c r="C42" s="122"/>
      <c r="D42" s="122"/>
      <c r="E42" s="110" t="s">
        <v>243</v>
      </c>
    </row>
    <row r="43" spans="1:5">
      <c r="A43" s="111" t="s">
        <v>254</v>
      </c>
      <c r="B43" s="121" t="s">
        <v>245</v>
      </c>
      <c r="C43" s="114">
        <v>1045000</v>
      </c>
      <c r="D43" s="114">
        <v>1672000</v>
      </c>
      <c r="E43" s="110" t="s">
        <v>243</v>
      </c>
    </row>
    <row r="44" spans="1:5">
      <c r="A44" s="111" t="s">
        <v>255</v>
      </c>
      <c r="B44" s="121" t="s">
        <v>245</v>
      </c>
      <c r="C44" s="114">
        <v>1672000</v>
      </c>
      <c r="D44" s="114">
        <v>2194500</v>
      </c>
      <c r="E44" s="110" t="s">
        <v>243</v>
      </c>
    </row>
    <row r="46" spans="1:5">
      <c r="A46" s="355" t="s">
        <v>256</v>
      </c>
      <c r="B46" s="355"/>
      <c r="C46" s="355"/>
      <c r="D46" s="355"/>
      <c r="E46" s="355"/>
    </row>
    <row r="47" spans="1:5">
      <c r="A47" s="352" t="s">
        <v>231</v>
      </c>
      <c r="B47" s="352" t="s">
        <v>217</v>
      </c>
      <c r="C47" s="354" t="s">
        <v>218</v>
      </c>
      <c r="D47" s="354"/>
      <c r="E47" s="102" t="s">
        <v>219</v>
      </c>
    </row>
    <row r="48" spans="1:5">
      <c r="A48" s="352"/>
      <c r="B48" s="352"/>
      <c r="C48" s="103" t="s">
        <v>233</v>
      </c>
      <c r="D48" s="103" t="s">
        <v>234</v>
      </c>
      <c r="E48" s="109"/>
    </row>
    <row r="49" spans="1:5">
      <c r="A49" s="123" t="s">
        <v>257</v>
      </c>
      <c r="B49" s="108"/>
      <c r="C49" s="124"/>
      <c r="D49" s="124"/>
      <c r="E49" s="109" t="s">
        <v>258</v>
      </c>
    </row>
    <row r="50" spans="1:5">
      <c r="A50" s="123" t="s">
        <v>259</v>
      </c>
      <c r="B50" s="108" t="s">
        <v>245</v>
      </c>
      <c r="C50" s="103">
        <v>80000</v>
      </c>
      <c r="D50" s="103">
        <v>160000</v>
      </c>
      <c r="E50" s="109" t="s">
        <v>258</v>
      </c>
    </row>
    <row r="51" spans="1:5">
      <c r="A51" s="123"/>
      <c r="B51" s="108"/>
      <c r="C51" s="103"/>
      <c r="D51" s="103"/>
      <c r="E51" s="109"/>
    </row>
    <row r="52" spans="1:5">
      <c r="A52" s="123" t="s">
        <v>260</v>
      </c>
      <c r="B52" s="108"/>
      <c r="C52" s="124"/>
      <c r="D52" s="124"/>
      <c r="E52" s="109" t="s">
        <v>258</v>
      </c>
    </row>
    <row r="53" spans="1:5">
      <c r="A53" s="123" t="s">
        <v>261</v>
      </c>
      <c r="B53" s="108" t="s">
        <v>245</v>
      </c>
      <c r="C53" s="103">
        <v>80000</v>
      </c>
      <c r="D53" s="103">
        <v>160000</v>
      </c>
      <c r="E53" s="109" t="s">
        <v>258</v>
      </c>
    </row>
    <row r="54" spans="1:5">
      <c r="A54" s="123"/>
      <c r="B54" s="108"/>
      <c r="C54" s="103"/>
      <c r="D54" s="103"/>
      <c r="E54" s="109"/>
    </row>
    <row r="55" spans="1:5">
      <c r="A55" s="123" t="s">
        <v>262</v>
      </c>
      <c r="B55" s="108"/>
      <c r="C55" s="124"/>
      <c r="D55" s="124"/>
      <c r="E55" s="109" t="s">
        <v>258</v>
      </c>
    </row>
    <row r="56" spans="1:5">
      <c r="A56" s="123" t="s">
        <v>263</v>
      </c>
      <c r="B56" s="108" t="s">
        <v>245</v>
      </c>
      <c r="C56" s="124">
        <v>130000</v>
      </c>
      <c r="D56" s="124">
        <v>260000</v>
      </c>
      <c r="E56" s="109" t="s">
        <v>258</v>
      </c>
    </row>
    <row r="57" spans="1:5">
      <c r="A57" s="123" t="s">
        <v>264</v>
      </c>
      <c r="B57" s="108" t="s">
        <v>245</v>
      </c>
      <c r="C57" s="103">
        <v>260000</v>
      </c>
      <c r="D57" s="103">
        <v>520000</v>
      </c>
      <c r="E57" s="109" t="s">
        <v>258</v>
      </c>
    </row>
    <row r="59" spans="1:5">
      <c r="A59" s="355" t="s">
        <v>265</v>
      </c>
      <c r="B59" s="355"/>
      <c r="C59" s="355"/>
      <c r="D59" s="355"/>
      <c r="E59" s="355"/>
    </row>
    <row r="60" spans="1:5">
      <c r="A60" s="352" t="s">
        <v>231</v>
      </c>
      <c r="B60" s="352" t="s">
        <v>217</v>
      </c>
      <c r="C60" s="354" t="s">
        <v>218</v>
      </c>
      <c r="D60" s="354"/>
      <c r="E60" s="102" t="s">
        <v>219</v>
      </c>
    </row>
    <row r="61" spans="1:5">
      <c r="A61" s="352"/>
      <c r="B61" s="352"/>
      <c r="C61" s="103" t="s">
        <v>233</v>
      </c>
      <c r="D61" s="103" t="s">
        <v>234</v>
      </c>
      <c r="E61" s="109"/>
    </row>
    <row r="62" spans="1:5">
      <c r="A62" s="123" t="s">
        <v>266</v>
      </c>
      <c r="B62" s="108" t="s">
        <v>245</v>
      </c>
      <c r="C62" s="124"/>
      <c r="D62" s="124"/>
      <c r="E62" s="109"/>
    </row>
    <row r="63" spans="1:5" ht="25.5">
      <c r="A63" s="123" t="s">
        <v>267</v>
      </c>
      <c r="B63" s="108" t="s">
        <v>245</v>
      </c>
      <c r="C63" s="124">
        <v>907500</v>
      </c>
      <c r="D63" s="124">
        <v>1705000</v>
      </c>
      <c r="E63" s="109" t="s">
        <v>268</v>
      </c>
    </row>
    <row r="65" spans="1:5">
      <c r="A65" s="355" t="s">
        <v>269</v>
      </c>
      <c r="B65" s="355"/>
      <c r="C65" s="355"/>
      <c r="D65" s="355"/>
      <c r="E65" s="355"/>
    </row>
    <row r="66" spans="1:5">
      <c r="A66" s="102"/>
      <c r="B66" s="102" t="s">
        <v>217</v>
      </c>
      <c r="C66" s="354" t="s">
        <v>270</v>
      </c>
      <c r="D66" s="354"/>
      <c r="E66" s="102" t="s">
        <v>219</v>
      </c>
    </row>
    <row r="67" spans="1:5" ht="20.25" customHeight="1">
      <c r="A67" s="123" t="s">
        <v>271</v>
      </c>
      <c r="B67" s="108" t="s">
        <v>245</v>
      </c>
      <c r="C67" s="354"/>
      <c r="D67" s="354"/>
      <c r="E67" s="109" t="s">
        <v>268</v>
      </c>
    </row>
    <row r="68" spans="1:5" ht="20.25" customHeight="1">
      <c r="A68" s="123" t="s">
        <v>272</v>
      </c>
      <c r="B68" s="108" t="s">
        <v>245</v>
      </c>
      <c r="C68" s="354">
        <v>500000</v>
      </c>
      <c r="D68" s="354"/>
      <c r="E68" s="109" t="s">
        <v>268</v>
      </c>
    </row>
    <row r="69" spans="1:5" ht="20.25" customHeight="1">
      <c r="A69" s="123" t="s">
        <v>273</v>
      </c>
      <c r="B69" s="108" t="s">
        <v>245</v>
      </c>
      <c r="C69" s="354">
        <v>1000000</v>
      </c>
      <c r="D69" s="354"/>
      <c r="E69" s="109" t="s">
        <v>268</v>
      </c>
    </row>
  </sheetData>
  <mergeCells count="32">
    <mergeCell ref="C66:D66"/>
    <mergeCell ref="C67:D67"/>
    <mergeCell ref="C68:D68"/>
    <mergeCell ref="C69:D69"/>
    <mergeCell ref="A65:E65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</mergeCells>
  <phoneticPr fontId="85" type="noConversion"/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1"/>
  <sheetViews>
    <sheetView workbookViewId="0"/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19.85546875" style="127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  <c r="K1" s="370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41</v>
      </c>
      <c r="B2" s="127"/>
      <c r="D2" s="264" t="s">
        <v>6</v>
      </c>
      <c r="E2" s="377">
        <f>MENU!F11</f>
        <v>45946</v>
      </c>
      <c r="F2" s="377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71" t="s">
        <v>33</v>
      </c>
      <c r="B4" s="371"/>
      <c r="C4" s="371"/>
      <c r="D4" s="371"/>
      <c r="E4" s="371"/>
      <c r="F4" s="371"/>
      <c r="G4" s="371"/>
      <c r="H4" s="371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72" t="s">
        <v>66</v>
      </c>
      <c r="B6" s="293" t="s">
        <v>44</v>
      </c>
      <c r="C6" s="294" t="s">
        <v>45</v>
      </c>
      <c r="D6" s="375" t="s">
        <v>67</v>
      </c>
      <c r="E6" s="376"/>
      <c r="F6" s="294" t="s">
        <v>68</v>
      </c>
      <c r="G6" s="294" t="s">
        <v>69</v>
      </c>
      <c r="H6" s="295" t="s">
        <v>70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73"/>
      <c r="B7" s="59" t="s">
        <v>49</v>
      </c>
      <c r="C7" s="60" t="s">
        <v>50</v>
      </c>
      <c r="D7" s="327" t="s">
        <v>71</v>
      </c>
      <c r="E7" s="328"/>
      <c r="F7" s="61" t="s">
        <v>72</v>
      </c>
      <c r="G7" s="61" t="s">
        <v>73</v>
      </c>
      <c r="H7" s="62" t="s">
        <v>74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73"/>
      <c r="B8" s="59" t="s">
        <v>55</v>
      </c>
      <c r="C8" s="60" t="s">
        <v>56</v>
      </c>
      <c r="D8" s="327" t="s">
        <v>75</v>
      </c>
      <c r="E8" s="328"/>
      <c r="F8" s="61" t="s">
        <v>76</v>
      </c>
      <c r="G8" s="61" t="s">
        <v>77</v>
      </c>
      <c r="H8" s="62" t="s">
        <v>77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74"/>
      <c r="B9" s="63" t="s">
        <v>60</v>
      </c>
      <c r="C9" s="64" t="s">
        <v>61</v>
      </c>
      <c r="D9" s="325" t="s">
        <v>73</v>
      </c>
      <c r="E9" s="326"/>
      <c r="F9" s="64" t="s">
        <v>78</v>
      </c>
      <c r="G9" s="64" t="s">
        <v>75</v>
      </c>
      <c r="H9" s="65" t="s">
        <v>75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274</v>
      </c>
      <c r="B11" s="129" t="s">
        <v>275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276</v>
      </c>
      <c r="B12" s="131" t="s">
        <v>277</v>
      </c>
      <c r="C12" s="132" t="s">
        <v>278</v>
      </c>
      <c r="D12" s="133" t="s">
        <v>279</v>
      </c>
      <c r="E12" s="134" t="s">
        <v>280</v>
      </c>
      <c r="F12" s="134" t="s">
        <v>281</v>
      </c>
      <c r="G12" s="134" t="s">
        <v>282</v>
      </c>
      <c r="H12" s="135" t="s">
        <v>283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64" t="s">
        <v>284</v>
      </c>
      <c r="B13" s="366"/>
      <c r="C13" s="367"/>
      <c r="D13" s="136" t="s">
        <v>285</v>
      </c>
      <c r="E13" s="137" t="s">
        <v>286</v>
      </c>
      <c r="F13" s="137" t="s">
        <v>286</v>
      </c>
      <c r="G13" s="137" t="s">
        <v>287</v>
      </c>
      <c r="H13" s="139" t="s">
        <v>288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65"/>
      <c r="B14" s="368"/>
      <c r="C14" s="369"/>
      <c r="D14" s="140" t="s">
        <v>289</v>
      </c>
      <c r="E14" s="141" t="s">
        <v>290</v>
      </c>
      <c r="F14" s="141" t="s">
        <v>291</v>
      </c>
      <c r="G14" s="141" t="s">
        <v>292</v>
      </c>
      <c r="H14" s="291" t="s">
        <v>293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61" t="s">
        <v>49</v>
      </c>
      <c r="B15" s="273" t="s">
        <v>294</v>
      </c>
      <c r="C15" s="186" t="s">
        <v>295</v>
      </c>
      <c r="D15" s="142">
        <v>45937</v>
      </c>
      <c r="E15" s="144">
        <f t="shared" ref="E15:E23" si="0">D15+2</f>
        <v>45939</v>
      </c>
      <c r="F15" s="144">
        <f t="shared" ref="F15:F23" si="1">D15+2</f>
        <v>45939</v>
      </c>
      <c r="G15" s="185">
        <f t="shared" ref="G15:G23" si="2">D15+7</f>
        <v>45944</v>
      </c>
      <c r="H15" s="143">
        <f t="shared" ref="H15:H23" si="3">D15+8</f>
        <v>45945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61"/>
      <c r="B16" s="273" t="s">
        <v>296</v>
      </c>
      <c r="C16" s="186" t="s">
        <v>297</v>
      </c>
      <c r="D16" s="142">
        <v>45942</v>
      </c>
      <c r="E16" s="144">
        <f t="shared" si="0"/>
        <v>45944</v>
      </c>
      <c r="F16" s="144">
        <f t="shared" si="1"/>
        <v>45944</v>
      </c>
      <c r="G16" s="185">
        <f t="shared" si="2"/>
        <v>45949</v>
      </c>
      <c r="H16" s="143">
        <f t="shared" si="3"/>
        <v>45950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61"/>
      <c r="B17" s="273" t="s">
        <v>298</v>
      </c>
      <c r="C17" s="186" t="s">
        <v>299</v>
      </c>
      <c r="D17" s="142">
        <v>45946</v>
      </c>
      <c r="E17" s="144">
        <f t="shared" si="0"/>
        <v>45948</v>
      </c>
      <c r="F17" s="144">
        <f t="shared" si="1"/>
        <v>45948</v>
      </c>
      <c r="G17" s="185">
        <f t="shared" si="2"/>
        <v>45953</v>
      </c>
      <c r="H17" s="143">
        <f t="shared" si="3"/>
        <v>45954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61"/>
      <c r="B18" s="273" t="s">
        <v>294</v>
      </c>
      <c r="C18" s="186" t="s">
        <v>300</v>
      </c>
      <c r="D18" s="142">
        <v>45957</v>
      </c>
      <c r="E18" s="302" t="s">
        <v>301</v>
      </c>
      <c r="F18" s="144">
        <f t="shared" si="1"/>
        <v>45959</v>
      </c>
      <c r="G18" s="185">
        <f t="shared" si="2"/>
        <v>45964</v>
      </c>
      <c r="H18" s="143">
        <f t="shared" si="3"/>
        <v>45965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61"/>
      <c r="B19" s="273" t="s">
        <v>302</v>
      </c>
      <c r="C19" s="186"/>
      <c r="D19" s="304" t="s">
        <v>303</v>
      </c>
      <c r="E19" s="144"/>
      <c r="F19" s="144"/>
      <c r="G19" s="185"/>
      <c r="H19" s="143"/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61"/>
      <c r="B20" s="273" t="s">
        <v>296</v>
      </c>
      <c r="C20" s="186" t="s">
        <v>304</v>
      </c>
      <c r="D20" s="142">
        <v>45964</v>
      </c>
      <c r="E20" s="144">
        <f t="shared" ref="E20:E22" si="4">D20+2</f>
        <v>45966</v>
      </c>
      <c r="F20" s="144">
        <f t="shared" ref="F20:F22" si="5">D20+2</f>
        <v>45966</v>
      </c>
      <c r="G20" s="185">
        <f t="shared" ref="G20:G22" si="6">D20+7</f>
        <v>45971</v>
      </c>
      <c r="H20" s="143">
        <f t="shared" ref="H20:H22" si="7">D20+8</f>
        <v>45972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61"/>
      <c r="B21" s="273" t="s">
        <v>305</v>
      </c>
      <c r="C21" s="186" t="s">
        <v>306</v>
      </c>
      <c r="D21" s="142">
        <f t="shared" ref="D21:D22" si="8">D20+7</f>
        <v>45971</v>
      </c>
      <c r="E21" s="144">
        <f t="shared" si="4"/>
        <v>45973</v>
      </c>
      <c r="F21" s="144">
        <f t="shared" si="5"/>
        <v>45973</v>
      </c>
      <c r="G21" s="185">
        <f t="shared" si="6"/>
        <v>45978</v>
      </c>
      <c r="H21" s="143">
        <f t="shared" si="7"/>
        <v>45979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61"/>
      <c r="B22" s="273" t="s">
        <v>294</v>
      </c>
      <c r="C22" s="186" t="s">
        <v>307</v>
      </c>
      <c r="D22" s="142">
        <f t="shared" si="8"/>
        <v>45978</v>
      </c>
      <c r="E22" s="144">
        <f t="shared" si="4"/>
        <v>45980</v>
      </c>
      <c r="F22" s="144">
        <f t="shared" si="5"/>
        <v>45980</v>
      </c>
      <c r="G22" s="185">
        <f t="shared" si="6"/>
        <v>45985</v>
      </c>
      <c r="H22" s="143">
        <f t="shared" si="7"/>
        <v>45986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62"/>
      <c r="B23" s="272" t="s">
        <v>296</v>
      </c>
      <c r="C23" s="148" t="s">
        <v>308</v>
      </c>
      <c r="D23" s="147">
        <f>D22+7</f>
        <v>45985</v>
      </c>
      <c r="E23" s="149">
        <f t="shared" si="0"/>
        <v>45987</v>
      </c>
      <c r="F23" s="149">
        <f t="shared" si="1"/>
        <v>45987</v>
      </c>
      <c r="G23" s="149">
        <f t="shared" si="2"/>
        <v>45992</v>
      </c>
      <c r="H23" s="148">
        <f t="shared" si="3"/>
        <v>45993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309</v>
      </c>
      <c r="B25" s="129" t="s">
        <v>310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276</v>
      </c>
      <c r="B26" s="131" t="s">
        <v>277</v>
      </c>
      <c r="C26" s="132" t="s">
        <v>278</v>
      </c>
      <c r="D26" s="133" t="s">
        <v>279</v>
      </c>
      <c r="E26" s="134" t="s">
        <v>311</v>
      </c>
      <c r="F26" s="134" t="s">
        <v>280</v>
      </c>
      <c r="G26" s="134" t="s">
        <v>281</v>
      </c>
      <c r="H26" s="134" t="s">
        <v>312</v>
      </c>
      <c r="I26" s="134" t="s">
        <v>313</v>
      </c>
      <c r="J26" s="135" t="s">
        <v>314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64" t="s">
        <v>284</v>
      </c>
      <c r="B27" s="366"/>
      <c r="C27" s="367"/>
      <c r="D27" s="136" t="s">
        <v>285</v>
      </c>
      <c r="E27" s="137" t="s">
        <v>286</v>
      </c>
      <c r="F27" s="137" t="s">
        <v>315</v>
      </c>
      <c r="G27" s="137" t="s">
        <v>315</v>
      </c>
      <c r="H27" s="138" t="s">
        <v>288</v>
      </c>
      <c r="I27" s="138" t="s">
        <v>316</v>
      </c>
      <c r="J27" s="139" t="s">
        <v>317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65"/>
      <c r="B28" s="368"/>
      <c r="C28" s="369"/>
      <c r="D28" s="140" t="s">
        <v>57</v>
      </c>
      <c r="E28" s="141" t="s">
        <v>318</v>
      </c>
      <c r="F28" s="141" t="s">
        <v>290</v>
      </c>
      <c r="G28" s="141" t="s">
        <v>291</v>
      </c>
      <c r="H28" s="141" t="s">
        <v>319</v>
      </c>
      <c r="I28" s="141" t="s">
        <v>320</v>
      </c>
      <c r="J28" s="291" t="s">
        <v>321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61" t="s">
        <v>55</v>
      </c>
      <c r="B29" s="273" t="s">
        <v>322</v>
      </c>
      <c r="C29" s="186" t="s">
        <v>323</v>
      </c>
      <c r="D29" s="142">
        <v>45940</v>
      </c>
      <c r="E29" s="144">
        <f t="shared" ref="E29:E30" si="9">D29+2</f>
        <v>45942</v>
      </c>
      <c r="F29" s="144">
        <f t="shared" ref="F29:F30" si="10">D29+3</f>
        <v>45943</v>
      </c>
      <c r="G29" s="185">
        <f t="shared" ref="G29:G30" si="11">D29+3</f>
        <v>45943</v>
      </c>
      <c r="H29" s="185">
        <f t="shared" ref="H29:H30" si="12">D29+8</f>
        <v>45948</v>
      </c>
      <c r="I29" s="185">
        <f t="shared" ref="I29:I30" si="13">D29+9</f>
        <v>45949</v>
      </c>
      <c r="J29" s="143">
        <f t="shared" ref="J29:J30" si="14">D29+10</f>
        <v>45950</v>
      </c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61"/>
      <c r="B30" s="273" t="s">
        <v>324</v>
      </c>
      <c r="C30" s="186" t="s">
        <v>325</v>
      </c>
      <c r="D30" s="142">
        <v>45945</v>
      </c>
      <c r="E30" s="144">
        <f t="shared" si="9"/>
        <v>45947</v>
      </c>
      <c r="F30" s="144">
        <f t="shared" si="10"/>
        <v>45948</v>
      </c>
      <c r="G30" s="185">
        <f t="shared" si="11"/>
        <v>45948</v>
      </c>
      <c r="H30" s="185">
        <f t="shared" si="12"/>
        <v>45953</v>
      </c>
      <c r="I30" s="185">
        <f t="shared" si="13"/>
        <v>45954</v>
      </c>
      <c r="J30" s="143">
        <f t="shared" si="14"/>
        <v>45955</v>
      </c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61"/>
      <c r="B31" s="273" t="s">
        <v>326</v>
      </c>
      <c r="C31" s="186" t="s">
        <v>323</v>
      </c>
      <c r="D31" s="305" t="s">
        <v>301</v>
      </c>
      <c r="E31" s="144"/>
      <c r="F31" s="144"/>
      <c r="G31" s="185"/>
      <c r="H31" s="185"/>
      <c r="I31" s="185"/>
      <c r="J31" s="143"/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61"/>
      <c r="B32" s="273" t="s">
        <v>322</v>
      </c>
      <c r="C32" s="186" t="s">
        <v>327</v>
      </c>
      <c r="D32" s="305" t="s">
        <v>301</v>
      </c>
      <c r="E32" s="144"/>
      <c r="F32" s="144"/>
      <c r="G32" s="185"/>
      <c r="H32" s="185"/>
      <c r="I32" s="185"/>
      <c r="J32" s="143"/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61"/>
      <c r="B33" s="273" t="s">
        <v>324</v>
      </c>
      <c r="C33" s="186" t="s">
        <v>328</v>
      </c>
      <c r="D33" s="305" t="s">
        <v>301</v>
      </c>
      <c r="E33" s="144"/>
      <c r="F33" s="144"/>
      <c r="G33" s="185"/>
      <c r="H33" s="185"/>
      <c r="I33" s="185"/>
      <c r="J33" s="143"/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61"/>
      <c r="B34" s="273" t="s">
        <v>326</v>
      </c>
      <c r="C34" s="186" t="s">
        <v>327</v>
      </c>
      <c r="D34" s="142">
        <v>45966</v>
      </c>
      <c r="E34" s="144">
        <f t="shared" ref="E34" si="15">D34+2</f>
        <v>45968</v>
      </c>
      <c r="F34" s="144">
        <f t="shared" ref="F34" si="16">D34+3</f>
        <v>45969</v>
      </c>
      <c r="G34" s="185">
        <f t="shared" ref="G34" si="17">D34+3</f>
        <v>45969</v>
      </c>
      <c r="H34" s="185">
        <f t="shared" ref="H34" si="18">D34+8</f>
        <v>45974</v>
      </c>
      <c r="I34" s="185">
        <f t="shared" ref="I34" si="19">D34+9</f>
        <v>45975</v>
      </c>
      <c r="J34" s="143">
        <f t="shared" ref="J34" si="20">D34+10</f>
        <v>45976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61"/>
      <c r="B35" s="273" t="s">
        <v>322</v>
      </c>
      <c r="C35" s="186" t="s">
        <v>329</v>
      </c>
      <c r="D35" s="142">
        <f t="shared" ref="D35:D36" si="21">D34+7</f>
        <v>45973</v>
      </c>
      <c r="E35" s="144">
        <f t="shared" ref="E35:E37" si="22">D35+2</f>
        <v>45975</v>
      </c>
      <c r="F35" s="144">
        <f t="shared" ref="F35" si="23">D35+3</f>
        <v>45976</v>
      </c>
      <c r="G35" s="185">
        <f t="shared" ref="G35" si="24">D35+3</f>
        <v>45976</v>
      </c>
      <c r="H35" s="185">
        <f t="shared" ref="H35" si="25">D35+8</f>
        <v>45981</v>
      </c>
      <c r="I35" s="185">
        <f t="shared" ref="I35" si="26">D35+9</f>
        <v>45982</v>
      </c>
      <c r="J35" s="143">
        <f t="shared" ref="J35" si="27">D35+10</f>
        <v>45983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61"/>
      <c r="B36" s="273" t="s">
        <v>324</v>
      </c>
      <c r="C36" s="186" t="s">
        <v>330</v>
      </c>
      <c r="D36" s="142">
        <f t="shared" si="21"/>
        <v>45980</v>
      </c>
      <c r="E36" s="144">
        <f t="shared" ref="E36" si="28">D36+2</f>
        <v>45982</v>
      </c>
      <c r="F36" s="144">
        <f t="shared" ref="F36:F37" si="29">D36+3</f>
        <v>45983</v>
      </c>
      <c r="G36" s="185">
        <f t="shared" ref="G36:G37" si="30">D36+3</f>
        <v>45983</v>
      </c>
      <c r="H36" s="185">
        <f t="shared" ref="H36:H37" si="31">D36+8</f>
        <v>45988</v>
      </c>
      <c r="I36" s="185">
        <f t="shared" ref="I36:I37" si="32">D36+9</f>
        <v>45989</v>
      </c>
      <c r="J36" s="143">
        <f t="shared" ref="J36:J37" si="33">D36+10</f>
        <v>45990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62"/>
      <c r="B37" s="272" t="s">
        <v>326</v>
      </c>
      <c r="C37" s="148" t="s">
        <v>329</v>
      </c>
      <c r="D37" s="147">
        <f>D36+7</f>
        <v>45987</v>
      </c>
      <c r="E37" s="149">
        <f t="shared" si="22"/>
        <v>45989</v>
      </c>
      <c r="F37" s="149">
        <f t="shared" si="29"/>
        <v>45990</v>
      </c>
      <c r="G37" s="149">
        <f t="shared" si="30"/>
        <v>45990</v>
      </c>
      <c r="H37" s="149">
        <f t="shared" si="31"/>
        <v>45995</v>
      </c>
      <c r="I37" s="149">
        <f t="shared" si="32"/>
        <v>45996</v>
      </c>
      <c r="J37" s="148">
        <f t="shared" si="33"/>
        <v>45997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331</v>
      </c>
      <c r="B39" s="129" t="s">
        <v>332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276</v>
      </c>
      <c r="B40" s="131" t="s">
        <v>277</v>
      </c>
      <c r="C40" s="132" t="s">
        <v>278</v>
      </c>
      <c r="D40" s="133" t="s">
        <v>279</v>
      </c>
      <c r="E40" s="151" t="s">
        <v>333</v>
      </c>
      <c r="F40" s="151" t="s">
        <v>334</v>
      </c>
      <c r="G40" s="151" t="s">
        <v>335</v>
      </c>
      <c r="H40" s="153" t="s">
        <v>336</v>
      </c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64" t="s">
        <v>284</v>
      </c>
      <c r="B41" s="366"/>
      <c r="C41" s="367"/>
      <c r="D41" s="136" t="s">
        <v>285</v>
      </c>
      <c r="E41" s="138" t="s">
        <v>337</v>
      </c>
      <c r="F41" s="138" t="s">
        <v>315</v>
      </c>
      <c r="G41" s="138" t="s">
        <v>338</v>
      </c>
      <c r="H41" s="139" t="s">
        <v>288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65"/>
      <c r="B42" s="368"/>
      <c r="C42" s="369"/>
      <c r="D42" s="140" t="s">
        <v>62</v>
      </c>
      <c r="E42" s="154" t="s">
        <v>339</v>
      </c>
      <c r="F42" s="152" t="s">
        <v>340</v>
      </c>
      <c r="G42" s="152" t="s">
        <v>341</v>
      </c>
      <c r="H42" s="155" t="s">
        <v>342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60" t="s">
        <v>60</v>
      </c>
      <c r="B43" s="142" t="s">
        <v>343</v>
      </c>
      <c r="C43" s="143" t="s">
        <v>344</v>
      </c>
      <c r="D43" s="302" t="s">
        <v>301</v>
      </c>
      <c r="E43" s="144"/>
      <c r="F43" s="144"/>
      <c r="G43" s="144"/>
      <c r="H43" s="143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61"/>
      <c r="B44" s="142" t="s">
        <v>345</v>
      </c>
      <c r="C44" s="186" t="s">
        <v>304</v>
      </c>
      <c r="D44" s="144">
        <v>45937</v>
      </c>
      <c r="E44" s="144">
        <f t="shared" ref="E44:E50" si="34">D44+1</f>
        <v>45938</v>
      </c>
      <c r="F44" s="144">
        <f t="shared" ref="F44:F50" si="35">D44+3</f>
        <v>45940</v>
      </c>
      <c r="G44" s="144">
        <f t="shared" ref="G44:G50" si="36">D44+6</f>
        <v>45943</v>
      </c>
      <c r="H44" s="143">
        <f t="shared" ref="H44:H50" si="37">D44+8</f>
        <v>45945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61"/>
      <c r="B45" s="142" t="s">
        <v>343</v>
      </c>
      <c r="C45" s="186" t="s">
        <v>346</v>
      </c>
      <c r="D45" s="144">
        <f t="shared" ref="D45:D51" si="38">D44+7</f>
        <v>45944</v>
      </c>
      <c r="E45" s="144">
        <f t="shared" si="34"/>
        <v>45945</v>
      </c>
      <c r="F45" s="144">
        <f t="shared" si="35"/>
        <v>45947</v>
      </c>
      <c r="G45" s="144">
        <f t="shared" si="36"/>
        <v>45950</v>
      </c>
      <c r="H45" s="143">
        <f t="shared" si="37"/>
        <v>45952</v>
      </c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61"/>
      <c r="B46" s="142" t="s">
        <v>345</v>
      </c>
      <c r="C46" s="186" t="s">
        <v>308</v>
      </c>
      <c r="D46" s="144">
        <f t="shared" si="38"/>
        <v>45951</v>
      </c>
      <c r="E46" s="144">
        <f t="shared" si="34"/>
        <v>45952</v>
      </c>
      <c r="F46" s="144">
        <f t="shared" si="35"/>
        <v>45954</v>
      </c>
      <c r="G46" s="144">
        <f t="shared" si="36"/>
        <v>45957</v>
      </c>
      <c r="H46" s="143">
        <f t="shared" si="37"/>
        <v>45959</v>
      </c>
      <c r="I46" s="292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61"/>
      <c r="B47" s="142" t="s">
        <v>343</v>
      </c>
      <c r="C47" s="186" t="s">
        <v>347</v>
      </c>
      <c r="D47" s="144">
        <f t="shared" si="38"/>
        <v>45958</v>
      </c>
      <c r="E47" s="144">
        <f t="shared" si="34"/>
        <v>45959</v>
      </c>
      <c r="F47" s="144">
        <f t="shared" si="35"/>
        <v>45961</v>
      </c>
      <c r="G47" s="144">
        <f t="shared" si="36"/>
        <v>45964</v>
      </c>
      <c r="H47" s="143">
        <f t="shared" si="37"/>
        <v>45966</v>
      </c>
      <c r="I47" s="289"/>
      <c r="J47" s="289"/>
      <c r="K47" s="289"/>
      <c r="L47" s="289"/>
      <c r="M47" s="289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61"/>
      <c r="B48" s="142" t="s">
        <v>345</v>
      </c>
      <c r="C48" s="186" t="s">
        <v>325</v>
      </c>
      <c r="D48" s="144">
        <f t="shared" si="38"/>
        <v>45965</v>
      </c>
      <c r="E48" s="144">
        <f t="shared" si="34"/>
        <v>45966</v>
      </c>
      <c r="F48" s="144">
        <f t="shared" si="35"/>
        <v>45968</v>
      </c>
      <c r="G48" s="144">
        <f t="shared" si="36"/>
        <v>45971</v>
      </c>
      <c r="H48" s="143">
        <f t="shared" si="37"/>
        <v>45973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1"/>
      <c r="B49" s="142" t="s">
        <v>343</v>
      </c>
      <c r="C49" s="186" t="s">
        <v>348</v>
      </c>
      <c r="D49" s="144">
        <f t="shared" si="38"/>
        <v>45972</v>
      </c>
      <c r="E49" s="144">
        <f t="shared" si="34"/>
        <v>45973</v>
      </c>
      <c r="F49" s="144">
        <f t="shared" si="35"/>
        <v>45975</v>
      </c>
      <c r="G49" s="144">
        <f t="shared" si="36"/>
        <v>45978</v>
      </c>
      <c r="H49" s="143">
        <f t="shared" si="37"/>
        <v>45980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61"/>
      <c r="B50" s="142" t="s">
        <v>345</v>
      </c>
      <c r="C50" s="186" t="s">
        <v>328</v>
      </c>
      <c r="D50" s="144">
        <f t="shared" si="38"/>
        <v>45979</v>
      </c>
      <c r="E50" s="144">
        <f t="shared" si="34"/>
        <v>45980</v>
      </c>
      <c r="F50" s="144">
        <f t="shared" si="35"/>
        <v>45982</v>
      </c>
      <c r="G50" s="144">
        <f t="shared" si="36"/>
        <v>45985</v>
      </c>
      <c r="H50" s="143">
        <f t="shared" si="37"/>
        <v>45987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 thickBot="1">
      <c r="A51" s="362"/>
      <c r="B51" s="147" t="s">
        <v>343</v>
      </c>
      <c r="C51" s="148" t="s">
        <v>349</v>
      </c>
      <c r="D51" s="149">
        <f t="shared" si="38"/>
        <v>45986</v>
      </c>
      <c r="E51" s="149">
        <f t="shared" ref="E51" si="39">D51+1</f>
        <v>45987</v>
      </c>
      <c r="F51" s="149">
        <f t="shared" ref="F51" si="40">D51+3</f>
        <v>45989</v>
      </c>
      <c r="G51" s="149">
        <f t="shared" ref="G51" si="41">D51+6</f>
        <v>45992</v>
      </c>
      <c r="H51" s="148">
        <f t="shared" ref="H51" si="42">D51+8</f>
        <v>45994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350</v>
      </c>
      <c r="I54" s="162"/>
      <c r="J54" s="163"/>
      <c r="K54" s="127"/>
      <c r="L54" s="127"/>
      <c r="M54" s="157"/>
    </row>
    <row r="55" spans="1:206" s="156" customFormat="1" ht="15" customHeight="1">
      <c r="A55" s="363" t="s">
        <v>351</v>
      </c>
      <c r="B55" s="363"/>
      <c r="C55" s="363"/>
      <c r="D55" s="363"/>
      <c r="E55" s="363"/>
      <c r="F55" s="363"/>
      <c r="G55" s="363"/>
      <c r="H55" s="363"/>
      <c r="I55" s="162"/>
      <c r="J55" s="163"/>
      <c r="K55" s="127"/>
      <c r="L55" s="127"/>
    </row>
    <row r="56" spans="1:206" s="156" customFormat="1" ht="15" customHeight="1">
      <c r="A56" s="363"/>
      <c r="B56" s="363"/>
      <c r="C56" s="363"/>
      <c r="D56" s="363"/>
      <c r="E56" s="363"/>
      <c r="F56" s="363"/>
      <c r="G56" s="363"/>
      <c r="H56" s="363"/>
      <c r="I56" s="162"/>
      <c r="J56" s="163"/>
      <c r="K56" s="127"/>
      <c r="L56" s="127"/>
    </row>
    <row r="57" spans="1:206" s="156" customFormat="1" ht="15" customHeight="1">
      <c r="A57" s="156" t="s">
        <v>352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353</v>
      </c>
      <c r="B59" s="43"/>
      <c r="C59" s="43"/>
      <c r="D59" s="43"/>
      <c r="E59" s="43"/>
      <c r="F59" s="164" t="s">
        <v>354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355</v>
      </c>
      <c r="B60" s="1"/>
      <c r="C60" s="1"/>
      <c r="D60" s="1"/>
      <c r="E60" s="166"/>
      <c r="F60" s="1" t="s">
        <v>356</v>
      </c>
      <c r="G60" s="162"/>
      <c r="H60" s="162"/>
      <c r="O60" s="127"/>
      <c r="P60" s="127"/>
    </row>
    <row r="61" spans="1:206" ht="15" customHeight="1">
      <c r="A61" s="1" t="s">
        <v>357</v>
      </c>
      <c r="B61" s="1"/>
      <c r="C61" s="1"/>
      <c r="D61" s="1"/>
      <c r="E61" s="166"/>
      <c r="F61" s="1" t="s">
        <v>358</v>
      </c>
      <c r="G61" s="162"/>
      <c r="H61" s="162"/>
      <c r="O61" s="127"/>
      <c r="P61" s="127"/>
    </row>
    <row r="62" spans="1:206" ht="15" customHeight="1">
      <c r="A62" s="1" t="s">
        <v>359</v>
      </c>
      <c r="B62" s="1"/>
      <c r="C62" s="1"/>
      <c r="D62" s="166"/>
      <c r="E62" s="166"/>
      <c r="F62" s="1" t="s">
        <v>359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360</v>
      </c>
      <c r="B64" s="43"/>
      <c r="C64" s="1"/>
      <c r="D64" s="1"/>
      <c r="E64" s="1"/>
      <c r="F64" s="164" t="s">
        <v>360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361</v>
      </c>
      <c r="B65" s="1" t="s">
        <v>362</v>
      </c>
      <c r="C65" s="1"/>
      <c r="D65" s="1"/>
      <c r="E65" s="1"/>
      <c r="F65" s="1" t="s">
        <v>363</v>
      </c>
      <c r="G65" s="1" t="s">
        <v>364</v>
      </c>
      <c r="H65" s="1"/>
      <c r="I65" s="1"/>
      <c r="J65" s="1"/>
      <c r="O65" s="127"/>
      <c r="P65" s="127"/>
    </row>
    <row r="66" spans="1:16" ht="15" customHeight="1">
      <c r="A66" s="1" t="s">
        <v>365</v>
      </c>
      <c r="B66" s="1" t="s">
        <v>366</v>
      </c>
      <c r="C66" s="1"/>
      <c r="D66" s="1"/>
      <c r="E66" s="1"/>
      <c r="F66" s="1" t="s">
        <v>367</v>
      </c>
      <c r="G66" s="1" t="s">
        <v>368</v>
      </c>
      <c r="H66" s="162"/>
      <c r="I66" s="1"/>
      <c r="J66" s="1"/>
      <c r="O66" s="127"/>
      <c r="P66" s="127"/>
    </row>
    <row r="67" spans="1:16" ht="15" customHeight="1">
      <c r="A67" s="1" t="s">
        <v>369</v>
      </c>
      <c r="B67" s="1" t="s">
        <v>370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 t="s">
        <v>371</v>
      </c>
      <c r="B68" s="1" t="s">
        <v>372</v>
      </c>
      <c r="C68" s="1"/>
      <c r="D68" s="1"/>
      <c r="E68" s="1"/>
      <c r="G68" s="127"/>
      <c r="H68" s="167"/>
      <c r="I68" s="1"/>
      <c r="J68" s="1"/>
      <c r="O68" s="127"/>
      <c r="P68" s="127"/>
    </row>
    <row r="69" spans="1:16" ht="15" customHeight="1">
      <c r="A69" s="1"/>
      <c r="B69" s="1"/>
      <c r="C69" s="1"/>
      <c r="D69" s="1"/>
      <c r="E69" s="1"/>
      <c r="I69" s="1"/>
      <c r="J69" s="1"/>
      <c r="O69" s="127"/>
      <c r="P69" s="127"/>
    </row>
    <row r="70" spans="1:16" ht="15" customHeight="1">
      <c r="A70" s="164" t="s">
        <v>373</v>
      </c>
      <c r="B70" s="169" t="s">
        <v>118</v>
      </c>
      <c r="C70" s="1"/>
      <c r="D70" s="1"/>
      <c r="E70" s="1"/>
      <c r="F70" s="164" t="s">
        <v>373</v>
      </c>
      <c r="G70" s="169" t="s">
        <v>118</v>
      </c>
      <c r="I70" s="1"/>
      <c r="J70" s="1"/>
      <c r="O70" s="127"/>
      <c r="P70" s="127"/>
    </row>
    <row r="71" spans="1:16" ht="15" customHeight="1">
      <c r="A71" s="170" t="s">
        <v>374</v>
      </c>
      <c r="B71" s="1"/>
      <c r="C71" s="1"/>
      <c r="D71" s="1"/>
      <c r="E71" s="1"/>
      <c r="F71" s="1" t="s">
        <v>375</v>
      </c>
      <c r="G71" s="1"/>
      <c r="I71" s="1"/>
      <c r="J71" s="1"/>
      <c r="O71" s="127"/>
      <c r="P71" s="127"/>
    </row>
    <row r="72" spans="1:16" ht="15" customHeight="1">
      <c r="A72" s="170" t="s">
        <v>376</v>
      </c>
      <c r="B72" s="169"/>
      <c r="C72" s="1"/>
      <c r="D72" s="1"/>
      <c r="E72" s="1"/>
      <c r="F72" s="1" t="s">
        <v>377</v>
      </c>
      <c r="G72" s="1"/>
      <c r="I72" s="1"/>
      <c r="J72" s="1"/>
      <c r="O72" s="127"/>
      <c r="P72" s="127"/>
    </row>
    <row r="73" spans="1:16" ht="15" customHeight="1">
      <c r="A73" s="170" t="s">
        <v>378</v>
      </c>
      <c r="B73" s="169"/>
      <c r="C73" s="1"/>
      <c r="D73" s="1"/>
      <c r="E73" s="1"/>
      <c r="H73" s="1"/>
      <c r="I73" s="1"/>
      <c r="J73" s="1"/>
      <c r="O73" s="127"/>
      <c r="P73" s="127"/>
    </row>
    <row r="74" spans="1:16" ht="15" customHeight="1">
      <c r="A74" s="170"/>
      <c r="B74" s="169"/>
      <c r="C74" s="1"/>
      <c r="D74" s="1"/>
      <c r="E74" s="1"/>
      <c r="H74" s="1"/>
      <c r="O74" s="127"/>
      <c r="P74" s="127"/>
    </row>
    <row r="75" spans="1:16" ht="15" customHeight="1">
      <c r="A75" s="164" t="s">
        <v>379</v>
      </c>
      <c r="B75" s="169" t="s">
        <v>130</v>
      </c>
      <c r="C75" s="1"/>
      <c r="D75" s="1"/>
      <c r="E75" s="1"/>
      <c r="F75" s="164" t="s">
        <v>379</v>
      </c>
      <c r="G75" s="169" t="s">
        <v>130</v>
      </c>
      <c r="H75" s="1"/>
      <c r="O75" s="127"/>
      <c r="P75" s="127"/>
    </row>
    <row r="76" spans="1:16" ht="15" customHeight="1">
      <c r="A76" s="170" t="s">
        <v>380</v>
      </c>
      <c r="B76" s="1"/>
      <c r="C76" s="1"/>
      <c r="D76" s="1"/>
      <c r="E76" s="1"/>
      <c r="F76" s="170" t="s">
        <v>381</v>
      </c>
      <c r="G76" s="1"/>
      <c r="H76" s="1"/>
      <c r="O76" s="127"/>
      <c r="P76" s="127"/>
    </row>
    <row r="77" spans="1:16" ht="15" customHeight="1">
      <c r="A77" s="1" t="s">
        <v>382</v>
      </c>
      <c r="B77" s="1"/>
      <c r="C77" s="1"/>
      <c r="D77" s="1"/>
      <c r="E77" s="1"/>
      <c r="G77" s="127"/>
      <c r="H77" s="1"/>
      <c r="O77" s="127"/>
      <c r="P77" s="127"/>
    </row>
    <row r="78" spans="1:16" ht="15" customHeight="1">
      <c r="A78" s="170" t="s">
        <v>383</v>
      </c>
      <c r="B78" s="1"/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H79" s="1"/>
      <c r="O79" s="127"/>
      <c r="P79" s="127"/>
    </row>
    <row r="80" spans="1:16" ht="15" customHeight="1">
      <c r="C80" s="1"/>
      <c r="D80" s="1"/>
      <c r="E80" s="1"/>
      <c r="F80" s="164" t="s">
        <v>384</v>
      </c>
      <c r="G80" s="169" t="s">
        <v>166</v>
      </c>
      <c r="H80" s="1"/>
      <c r="I80" s="1"/>
      <c r="J80" s="1"/>
      <c r="K80" s="1"/>
      <c r="L80" s="1"/>
      <c r="O80" s="127"/>
      <c r="P80" s="127"/>
    </row>
    <row r="81" spans="3:16" ht="15" customHeight="1">
      <c r="C81" s="1"/>
      <c r="D81" s="1"/>
      <c r="E81" s="1"/>
      <c r="F81" s="1" t="s">
        <v>385</v>
      </c>
      <c r="G81" s="1" t="s">
        <v>386</v>
      </c>
      <c r="H81" s="1"/>
      <c r="I81" s="1"/>
      <c r="J81" s="1"/>
      <c r="K81" s="1"/>
      <c r="L81" s="1"/>
      <c r="O81" s="127"/>
      <c r="P81" s="127"/>
    </row>
    <row r="82" spans="3:16" ht="15" customHeight="1">
      <c r="F82" s="1" t="s">
        <v>387</v>
      </c>
      <c r="G82" s="1" t="s">
        <v>388</v>
      </c>
      <c r="H82" s="127"/>
      <c r="I82" s="1"/>
      <c r="J82" s="1"/>
      <c r="K82" s="1"/>
      <c r="L82" s="1"/>
      <c r="O82" s="127"/>
      <c r="P82" s="127"/>
    </row>
    <row r="83" spans="3:16" ht="15" customHeight="1">
      <c r="G83" s="127"/>
      <c r="I83" s="1"/>
      <c r="J83" s="1"/>
      <c r="K83" s="1"/>
      <c r="L83" s="1"/>
      <c r="O83" s="127"/>
      <c r="P83" s="127"/>
    </row>
    <row r="84" spans="3:16" ht="15" customHeight="1">
      <c r="G84" s="127"/>
      <c r="O84" s="127"/>
      <c r="P84" s="127"/>
    </row>
    <row r="85" spans="3:16" ht="15" customHeight="1">
      <c r="G85" s="127"/>
      <c r="O85" s="127"/>
      <c r="P85" s="127"/>
    </row>
    <row r="86" spans="3:16" ht="15" customHeight="1">
      <c r="G86" s="127"/>
      <c r="O86" s="127"/>
      <c r="P86" s="127"/>
    </row>
    <row r="88" spans="3:16" s="1" customFormat="1" ht="15" customHeight="1">
      <c r="I88" s="127"/>
      <c r="J88" s="127"/>
      <c r="K88" s="127"/>
      <c r="L88" s="127"/>
      <c r="O88" s="9"/>
      <c r="P88" s="9"/>
    </row>
    <row r="89" spans="3:16" s="1" customFormat="1" ht="15" customHeight="1">
      <c r="I89" s="127"/>
      <c r="J89" s="127"/>
      <c r="K89" s="127"/>
      <c r="L89" s="127"/>
    </row>
    <row r="90" spans="3:16" s="1" customFormat="1" ht="15" customHeight="1">
      <c r="I90" s="127"/>
      <c r="J90" s="127"/>
      <c r="K90" s="127"/>
      <c r="L90" s="127"/>
      <c r="O90" s="9"/>
      <c r="P90" s="9"/>
    </row>
    <row r="91" spans="3:16" s="1" customFormat="1" ht="15" customHeight="1">
      <c r="I91" s="127"/>
      <c r="J91" s="127"/>
      <c r="K91" s="127"/>
      <c r="L91" s="127"/>
      <c r="O91" s="9"/>
      <c r="P91" s="9"/>
    </row>
  </sheetData>
  <mergeCells count="18">
    <mergeCell ref="C1:K1"/>
    <mergeCell ref="A4:H4"/>
    <mergeCell ref="A6:A9"/>
    <mergeCell ref="D6:E6"/>
    <mergeCell ref="D9:E9"/>
    <mergeCell ref="E2:F2"/>
    <mergeCell ref="D7:E7"/>
    <mergeCell ref="D8:E8"/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</mergeCells>
  <phoneticPr fontId="85" type="noConversion"/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5" r:id="rId3" xr:uid="{FEA8F7D3-7820-476A-AEA8-D875823FC795}"/>
    <hyperlink ref="G80" r:id="rId4" xr:uid="{6F274E29-F623-4B52-A0DA-536BE80AAD18}"/>
    <hyperlink ref="B75" r:id="rId5" xr:uid="{80C9AF6B-FE4E-4B0E-BE97-BE7357028434}"/>
    <hyperlink ref="G70" r:id="rId6" display="mailto:cus.tslhph@tslines.com.vn" xr:uid="{B92083B1-E9C9-4246-9FDB-0CC9D9697717}"/>
    <hyperlink ref="B70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2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1.5703125" style="1" customWidth="1"/>
    <col min="5" max="5" width="23" style="1" customWidth="1"/>
    <col min="6" max="6" width="21.5703125" style="1" customWidth="1"/>
    <col min="7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1" t="s">
        <v>389</v>
      </c>
      <c r="B3" s="371"/>
      <c r="C3" s="371" t="s">
        <v>389</v>
      </c>
      <c r="D3" s="371"/>
      <c r="E3" s="371"/>
      <c r="F3" s="371"/>
      <c r="G3" s="371"/>
      <c r="H3" s="371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s="174" customFormat="1" ht="15" customHeight="1">
      <c r="A9" s="176"/>
      <c r="B9" s="177"/>
      <c r="C9" s="371"/>
      <c r="D9" s="371"/>
      <c r="E9" s="371"/>
      <c r="F9" s="371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274</v>
      </c>
      <c r="B10" s="129" t="s">
        <v>275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276</v>
      </c>
      <c r="B11" s="131" t="s">
        <v>277</v>
      </c>
      <c r="C11" s="132" t="s">
        <v>278</v>
      </c>
      <c r="D11" s="133" t="s">
        <v>279</v>
      </c>
      <c r="E11" s="134" t="s">
        <v>282</v>
      </c>
      <c r="F11" s="135" t="s">
        <v>283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64" t="s">
        <v>284</v>
      </c>
      <c r="B12" s="366"/>
      <c r="C12" s="367"/>
      <c r="D12" s="136" t="s">
        <v>285</v>
      </c>
      <c r="E12" s="137" t="s">
        <v>287</v>
      </c>
      <c r="F12" s="139" t="s">
        <v>288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65"/>
      <c r="B13" s="368"/>
      <c r="C13" s="369"/>
      <c r="D13" s="140" t="s">
        <v>289</v>
      </c>
      <c r="E13" s="141" t="s">
        <v>292</v>
      </c>
      <c r="F13" s="291" t="s">
        <v>293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61" t="s">
        <v>49</v>
      </c>
      <c r="B14" s="273" t="s">
        <v>294</v>
      </c>
      <c r="C14" s="186" t="s">
        <v>295</v>
      </c>
      <c r="D14" s="142">
        <v>45937</v>
      </c>
      <c r="E14" s="185">
        <f t="shared" ref="E14:E22" si="0">D14+7</f>
        <v>45944</v>
      </c>
      <c r="F14" s="143">
        <f t="shared" ref="F14:F22" si="1">D14+8</f>
        <v>45945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61"/>
      <c r="B15" s="273" t="s">
        <v>296</v>
      </c>
      <c r="C15" s="186" t="s">
        <v>297</v>
      </c>
      <c r="D15" s="142">
        <v>45942</v>
      </c>
      <c r="E15" s="185">
        <f t="shared" si="0"/>
        <v>45949</v>
      </c>
      <c r="F15" s="143">
        <f t="shared" si="1"/>
        <v>45950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61"/>
      <c r="B16" s="273" t="s">
        <v>298</v>
      </c>
      <c r="C16" s="186" t="s">
        <v>299</v>
      </c>
      <c r="D16" s="142">
        <v>45946</v>
      </c>
      <c r="E16" s="185">
        <f t="shared" si="0"/>
        <v>45953</v>
      </c>
      <c r="F16" s="143">
        <f t="shared" si="1"/>
        <v>45954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61"/>
      <c r="B17" s="273" t="s">
        <v>294</v>
      </c>
      <c r="C17" s="186" t="s">
        <v>300</v>
      </c>
      <c r="D17" s="142">
        <v>45957</v>
      </c>
      <c r="E17" s="185">
        <f t="shared" si="0"/>
        <v>45964</v>
      </c>
      <c r="F17" s="143">
        <f t="shared" si="1"/>
        <v>45965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61"/>
      <c r="B18" s="273" t="s">
        <v>302</v>
      </c>
      <c r="C18" s="186"/>
      <c r="D18" s="304" t="s">
        <v>303</v>
      </c>
      <c r="E18" s="185"/>
      <c r="F18" s="143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61"/>
      <c r="B19" s="273" t="s">
        <v>296</v>
      </c>
      <c r="C19" s="186" t="s">
        <v>304</v>
      </c>
      <c r="D19" s="142">
        <v>45964</v>
      </c>
      <c r="E19" s="185">
        <f t="shared" ref="E19:E21" si="2">D19+7</f>
        <v>45971</v>
      </c>
      <c r="F19" s="143">
        <f t="shared" ref="F19:F21" si="3">D19+8</f>
        <v>45972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61"/>
      <c r="B20" s="273" t="s">
        <v>305</v>
      </c>
      <c r="C20" s="186" t="s">
        <v>306</v>
      </c>
      <c r="D20" s="142">
        <f t="shared" ref="D20:D21" si="4">D19+7</f>
        <v>45971</v>
      </c>
      <c r="E20" s="185">
        <f t="shared" si="2"/>
        <v>45978</v>
      </c>
      <c r="F20" s="143">
        <f t="shared" si="3"/>
        <v>45979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61"/>
      <c r="B21" s="273" t="s">
        <v>294</v>
      </c>
      <c r="C21" s="186" t="s">
        <v>307</v>
      </c>
      <c r="D21" s="142">
        <f t="shared" si="4"/>
        <v>45978</v>
      </c>
      <c r="E21" s="185">
        <f t="shared" si="2"/>
        <v>45985</v>
      </c>
      <c r="F21" s="143">
        <f t="shared" si="3"/>
        <v>45986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9">
        <f t="shared" si="0"/>
        <v>45992</v>
      </c>
      <c r="F22" s="148">
        <f t="shared" si="1"/>
        <v>45993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309</v>
      </c>
      <c r="B24" s="129" t="s">
        <v>310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276</v>
      </c>
      <c r="B25" s="131" t="s">
        <v>277</v>
      </c>
      <c r="C25" s="132" t="s">
        <v>278</v>
      </c>
      <c r="D25" s="133" t="s">
        <v>279</v>
      </c>
      <c r="E25" s="134" t="s">
        <v>312</v>
      </c>
      <c r="F25" s="134" t="s">
        <v>313</v>
      </c>
      <c r="G25" s="135" t="s">
        <v>314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64" t="s">
        <v>284</v>
      </c>
      <c r="B26" s="366"/>
      <c r="C26" s="367"/>
      <c r="D26" s="136" t="s">
        <v>285</v>
      </c>
      <c r="E26" s="138" t="s">
        <v>288</v>
      </c>
      <c r="F26" s="138" t="s">
        <v>316</v>
      </c>
      <c r="G26" s="139" t="s">
        <v>317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65"/>
      <c r="B27" s="368"/>
      <c r="C27" s="369"/>
      <c r="D27" s="140" t="s">
        <v>57</v>
      </c>
      <c r="E27" s="141" t="s">
        <v>319</v>
      </c>
      <c r="F27" s="141" t="s">
        <v>320</v>
      </c>
      <c r="G27" s="291" t="s">
        <v>321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61" t="s">
        <v>55</v>
      </c>
      <c r="B28" s="273" t="s">
        <v>322</v>
      </c>
      <c r="C28" s="186" t="s">
        <v>323</v>
      </c>
      <c r="D28" s="142">
        <v>45940</v>
      </c>
      <c r="E28" s="185">
        <f t="shared" ref="E28:E36" si="5">D28+8</f>
        <v>45948</v>
      </c>
      <c r="F28" s="185">
        <f t="shared" ref="F28:F36" si="6">D28+9</f>
        <v>45949</v>
      </c>
      <c r="G28" s="143">
        <f t="shared" ref="G28:G36" si="7">D28+10</f>
        <v>45950</v>
      </c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61"/>
      <c r="B29" s="273" t="s">
        <v>324</v>
      </c>
      <c r="C29" s="186" t="s">
        <v>325</v>
      </c>
      <c r="D29" s="142">
        <v>45945</v>
      </c>
      <c r="E29" s="185">
        <f t="shared" ref="E29" si="8">D29+8</f>
        <v>45953</v>
      </c>
      <c r="F29" s="185">
        <f t="shared" ref="F29" si="9">D29+9</f>
        <v>45954</v>
      </c>
      <c r="G29" s="143">
        <f t="shared" ref="G29" si="10">D29+10</f>
        <v>45955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61"/>
      <c r="B30" s="273" t="s">
        <v>326</v>
      </c>
      <c r="C30" s="186" t="s">
        <v>323</v>
      </c>
      <c r="D30" s="305" t="s">
        <v>301</v>
      </c>
      <c r="E30" s="185"/>
      <c r="F30" s="185"/>
      <c r="G30" s="143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61"/>
      <c r="B31" s="273" t="s">
        <v>322</v>
      </c>
      <c r="C31" s="186" t="s">
        <v>327</v>
      </c>
      <c r="D31" s="305" t="s">
        <v>301</v>
      </c>
      <c r="E31" s="185"/>
      <c r="F31" s="185"/>
      <c r="G31" s="143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61"/>
      <c r="B32" s="273" t="s">
        <v>324</v>
      </c>
      <c r="C32" s="186" t="s">
        <v>328</v>
      </c>
      <c r="D32" s="305" t="s">
        <v>301</v>
      </c>
      <c r="E32" s="185"/>
      <c r="F32" s="185"/>
      <c r="G32" s="143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61"/>
      <c r="B33" s="273" t="s">
        <v>326</v>
      </c>
      <c r="C33" s="186" t="s">
        <v>327</v>
      </c>
      <c r="D33" s="142">
        <v>45966</v>
      </c>
      <c r="E33" s="185">
        <f t="shared" si="5"/>
        <v>45974</v>
      </c>
      <c r="F33" s="185">
        <f t="shared" si="6"/>
        <v>45975</v>
      </c>
      <c r="G33" s="143">
        <f t="shared" si="7"/>
        <v>45976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61"/>
      <c r="B34" s="273" t="s">
        <v>322</v>
      </c>
      <c r="C34" s="186" t="s">
        <v>329</v>
      </c>
      <c r="D34" s="142">
        <f t="shared" ref="D34:D35" si="11">D33+7</f>
        <v>45973</v>
      </c>
      <c r="E34" s="185">
        <f t="shared" si="5"/>
        <v>45981</v>
      </c>
      <c r="F34" s="185">
        <f t="shared" si="6"/>
        <v>45982</v>
      </c>
      <c r="G34" s="143">
        <f t="shared" si="7"/>
        <v>45983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61"/>
      <c r="B35" s="273" t="s">
        <v>324</v>
      </c>
      <c r="C35" s="186" t="s">
        <v>330</v>
      </c>
      <c r="D35" s="142">
        <f t="shared" si="11"/>
        <v>45980</v>
      </c>
      <c r="E35" s="185">
        <f t="shared" si="5"/>
        <v>45988</v>
      </c>
      <c r="F35" s="185">
        <f t="shared" si="6"/>
        <v>45989</v>
      </c>
      <c r="G35" s="143">
        <f t="shared" si="7"/>
        <v>45990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62"/>
      <c r="B36" s="272" t="s">
        <v>326</v>
      </c>
      <c r="C36" s="148" t="s">
        <v>329</v>
      </c>
      <c r="D36" s="147">
        <f>D35+7</f>
        <v>45987</v>
      </c>
      <c r="E36" s="149">
        <f t="shared" si="5"/>
        <v>45995</v>
      </c>
      <c r="F36" s="149">
        <f t="shared" si="6"/>
        <v>45996</v>
      </c>
      <c r="G36" s="148">
        <f t="shared" si="7"/>
        <v>45997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390</v>
      </c>
      <c r="B39" s="181" t="s">
        <v>391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276</v>
      </c>
      <c r="B40" s="131" t="s">
        <v>277</v>
      </c>
      <c r="C40" s="132" t="s">
        <v>278</v>
      </c>
      <c r="D40" s="133" t="s">
        <v>279</v>
      </c>
      <c r="E40" s="153" t="s">
        <v>281</v>
      </c>
      <c r="F40" s="378"/>
      <c r="G40" s="379"/>
      <c r="H40" s="187" t="s">
        <v>281</v>
      </c>
      <c r="I40" s="188" t="s">
        <v>392</v>
      </c>
      <c r="J40" s="153" t="s">
        <v>393</v>
      </c>
      <c r="P40" s="182"/>
      <c r="Q40" s="182"/>
      <c r="R40" s="182"/>
    </row>
    <row r="41" spans="1:206" s="14" customFormat="1" ht="15" customHeight="1">
      <c r="A41" s="384" t="s">
        <v>284</v>
      </c>
      <c r="B41" s="366"/>
      <c r="C41" s="367"/>
      <c r="D41" s="136" t="s">
        <v>285</v>
      </c>
      <c r="E41" s="139" t="s">
        <v>286</v>
      </c>
      <c r="F41" s="380" t="s">
        <v>394</v>
      </c>
      <c r="G41" s="381"/>
      <c r="H41" s="189" t="s">
        <v>395</v>
      </c>
      <c r="I41" s="190" t="s">
        <v>396</v>
      </c>
      <c r="J41" s="191" t="s">
        <v>397</v>
      </c>
      <c r="P41" s="182"/>
      <c r="Q41" s="182"/>
      <c r="R41" s="182"/>
    </row>
    <row r="42" spans="1:206" s="14" customFormat="1" ht="15" customHeight="1">
      <c r="A42" s="384"/>
      <c r="B42" s="368"/>
      <c r="C42" s="369"/>
      <c r="D42" s="140" t="s">
        <v>289</v>
      </c>
      <c r="E42" s="155" t="s">
        <v>291</v>
      </c>
      <c r="F42" s="382"/>
      <c r="G42" s="383"/>
      <c r="H42" s="189" t="s">
        <v>291</v>
      </c>
      <c r="I42" s="192" t="s">
        <v>398</v>
      </c>
      <c r="J42" s="191" t="s">
        <v>399</v>
      </c>
      <c r="P42" s="182"/>
      <c r="Q42" s="182"/>
      <c r="R42" s="182"/>
    </row>
    <row r="43" spans="1:206" s="14" customFormat="1" ht="15" customHeight="1">
      <c r="A43" s="360" t="s">
        <v>49</v>
      </c>
      <c r="B43" s="273" t="s">
        <v>294</v>
      </c>
      <c r="C43" s="186" t="s">
        <v>295</v>
      </c>
      <c r="D43" s="142">
        <v>45937</v>
      </c>
      <c r="E43" s="143">
        <f t="shared" ref="E43:E49" si="12">D43+2</f>
        <v>45939</v>
      </c>
      <c r="F43" s="277" t="s">
        <v>400</v>
      </c>
      <c r="G43" s="278" t="s">
        <v>401</v>
      </c>
      <c r="H43" s="271">
        <v>45934</v>
      </c>
      <c r="I43" s="185">
        <f t="shared" ref="I43:I46" si="13">H43+5</f>
        <v>45939</v>
      </c>
      <c r="J43" s="186">
        <f t="shared" ref="J43:J46" si="14">H43+6</f>
        <v>45940</v>
      </c>
      <c r="P43" s="182"/>
      <c r="Q43" s="182"/>
      <c r="R43" s="182"/>
    </row>
    <row r="44" spans="1:206" s="14" customFormat="1" ht="15" customHeight="1">
      <c r="A44" s="361"/>
      <c r="B44" s="273" t="s">
        <v>296</v>
      </c>
      <c r="C44" s="186" t="s">
        <v>297</v>
      </c>
      <c r="D44" s="142">
        <v>45942</v>
      </c>
      <c r="E44" s="143">
        <f t="shared" si="12"/>
        <v>45944</v>
      </c>
      <c r="F44" s="271" t="s">
        <v>402</v>
      </c>
      <c r="G44" s="143"/>
      <c r="H44" s="271" t="s">
        <v>403</v>
      </c>
      <c r="I44" s="185"/>
      <c r="J44" s="186"/>
      <c r="P44" s="182"/>
      <c r="Q44" s="182"/>
      <c r="R44" s="182"/>
    </row>
    <row r="45" spans="1:206" s="14" customFormat="1" ht="15" customHeight="1">
      <c r="A45" s="361"/>
      <c r="B45" s="273" t="s">
        <v>298</v>
      </c>
      <c r="C45" s="186" t="s">
        <v>299</v>
      </c>
      <c r="D45" s="142">
        <v>45946</v>
      </c>
      <c r="E45" s="143">
        <f t="shared" si="12"/>
        <v>45948</v>
      </c>
      <c r="F45" s="271" t="s">
        <v>402</v>
      </c>
      <c r="G45" s="143" t="s">
        <v>404</v>
      </c>
      <c r="H45" s="271">
        <v>45948</v>
      </c>
      <c r="I45" s="185">
        <f t="shared" si="13"/>
        <v>45953</v>
      </c>
      <c r="J45" s="186">
        <f t="shared" si="14"/>
        <v>45954</v>
      </c>
      <c r="P45" s="182"/>
      <c r="Q45" s="182"/>
      <c r="R45" s="182"/>
    </row>
    <row r="46" spans="1:206" s="14" customFormat="1" ht="15" customHeight="1">
      <c r="A46" s="361"/>
      <c r="B46" s="273" t="s">
        <v>294</v>
      </c>
      <c r="C46" s="186" t="s">
        <v>300</v>
      </c>
      <c r="D46" s="142">
        <v>45957</v>
      </c>
      <c r="E46" s="143">
        <f t="shared" si="12"/>
        <v>45959</v>
      </c>
      <c r="F46" s="271" t="s">
        <v>405</v>
      </c>
      <c r="G46" s="143" t="s">
        <v>406</v>
      </c>
      <c r="H46" s="271">
        <f t="shared" ref="H46:H51" si="15">H45+7</f>
        <v>45955</v>
      </c>
      <c r="I46" s="185">
        <f t="shared" si="13"/>
        <v>45960</v>
      </c>
      <c r="J46" s="186">
        <f t="shared" si="14"/>
        <v>45961</v>
      </c>
      <c r="P46" s="182"/>
      <c r="Q46" s="182"/>
      <c r="R46" s="182"/>
    </row>
    <row r="47" spans="1:206" s="14" customFormat="1" ht="15" customHeight="1">
      <c r="A47" s="361"/>
      <c r="B47" s="273" t="s">
        <v>302</v>
      </c>
      <c r="C47" s="186"/>
      <c r="D47" s="303" t="s">
        <v>303</v>
      </c>
      <c r="E47" s="143"/>
      <c r="F47" s="271" t="s">
        <v>400</v>
      </c>
      <c r="G47" s="143" t="s">
        <v>407</v>
      </c>
      <c r="H47" s="271">
        <f t="shared" si="15"/>
        <v>45962</v>
      </c>
      <c r="I47" s="185">
        <f t="shared" ref="I47:I48" si="16">H47+5</f>
        <v>45967</v>
      </c>
      <c r="J47" s="186">
        <f t="shared" ref="J47:J48" si="17">H47+6</f>
        <v>45968</v>
      </c>
    </row>
    <row r="48" spans="1:206" s="14" customFormat="1" ht="15" customHeight="1">
      <c r="A48" s="361"/>
      <c r="B48" s="273" t="s">
        <v>296</v>
      </c>
      <c r="C48" s="186" t="s">
        <v>304</v>
      </c>
      <c r="D48" s="142">
        <v>45964</v>
      </c>
      <c r="E48" s="143">
        <f t="shared" si="12"/>
        <v>45966</v>
      </c>
      <c r="F48" s="271" t="s">
        <v>402</v>
      </c>
      <c r="G48" s="143" t="s">
        <v>408</v>
      </c>
      <c r="H48" s="271">
        <f t="shared" si="15"/>
        <v>45969</v>
      </c>
      <c r="I48" s="185">
        <f t="shared" si="16"/>
        <v>45974</v>
      </c>
      <c r="J48" s="186">
        <f t="shared" si="17"/>
        <v>45975</v>
      </c>
      <c r="P48" s="182"/>
      <c r="Q48" s="182"/>
      <c r="R48" s="182"/>
    </row>
    <row r="49" spans="1:18" s="14" customFormat="1" ht="15" customHeight="1">
      <c r="A49" s="361"/>
      <c r="B49" s="273" t="s">
        <v>305</v>
      </c>
      <c r="C49" s="186" t="s">
        <v>306</v>
      </c>
      <c r="D49" s="142">
        <f t="shared" ref="D49:D50" si="18">D48+7</f>
        <v>45971</v>
      </c>
      <c r="E49" s="143">
        <f t="shared" si="12"/>
        <v>45973</v>
      </c>
      <c r="F49" s="271" t="s">
        <v>405</v>
      </c>
      <c r="G49" s="143" t="s">
        <v>297</v>
      </c>
      <c r="H49" s="271">
        <f t="shared" si="15"/>
        <v>45976</v>
      </c>
      <c r="I49" s="185">
        <f t="shared" ref="I49:I50" si="19">H49+5</f>
        <v>45981</v>
      </c>
      <c r="J49" s="186">
        <f t="shared" ref="J49:J50" si="20">H49+6</f>
        <v>45982</v>
      </c>
      <c r="P49" s="182"/>
      <c r="Q49" s="182"/>
      <c r="R49" s="182"/>
    </row>
    <row r="50" spans="1:18" s="14" customFormat="1" ht="15" customHeight="1">
      <c r="A50" s="361"/>
      <c r="B50" s="273" t="s">
        <v>294</v>
      </c>
      <c r="C50" s="186" t="s">
        <v>307</v>
      </c>
      <c r="D50" s="142">
        <f t="shared" si="18"/>
        <v>45978</v>
      </c>
      <c r="E50" s="143">
        <f t="shared" ref="E50" si="21">D50+2</f>
        <v>45980</v>
      </c>
      <c r="F50" s="271" t="s">
        <v>400</v>
      </c>
      <c r="G50" s="143" t="s">
        <v>409</v>
      </c>
      <c r="H50" s="271">
        <f t="shared" si="15"/>
        <v>45983</v>
      </c>
      <c r="I50" s="185">
        <f t="shared" si="19"/>
        <v>45988</v>
      </c>
      <c r="J50" s="186">
        <f t="shared" si="20"/>
        <v>45989</v>
      </c>
      <c r="P50" s="182"/>
      <c r="Q50" s="182"/>
      <c r="R50" s="182"/>
    </row>
    <row r="51" spans="1:18" s="14" customFormat="1" ht="15" customHeight="1" thickBot="1">
      <c r="A51" s="362"/>
      <c r="B51" s="272" t="s">
        <v>296</v>
      </c>
      <c r="C51" s="148" t="s">
        <v>308</v>
      </c>
      <c r="D51" s="147">
        <f>D50+7</f>
        <v>45985</v>
      </c>
      <c r="E51" s="148">
        <f t="shared" ref="E51" si="22">D51+2</f>
        <v>45987</v>
      </c>
      <c r="F51" s="272" t="s">
        <v>402</v>
      </c>
      <c r="G51" s="148" t="s">
        <v>410</v>
      </c>
      <c r="H51" s="272">
        <f t="shared" si="15"/>
        <v>45990</v>
      </c>
      <c r="I51" s="149">
        <f t="shared" ref="I51" si="23">H51+5</f>
        <v>45995</v>
      </c>
      <c r="J51" s="148">
        <f t="shared" ref="J51" si="24">H51+6</f>
        <v>45996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391</v>
      </c>
      <c r="C53" s="127"/>
      <c r="D53" s="127"/>
    </row>
    <row r="54" spans="1:18" s="14" customFormat="1" ht="15" customHeight="1">
      <c r="A54" s="130" t="s">
        <v>276</v>
      </c>
      <c r="B54" s="131" t="s">
        <v>277</v>
      </c>
      <c r="C54" s="132" t="s">
        <v>278</v>
      </c>
      <c r="D54" s="133" t="s">
        <v>279</v>
      </c>
      <c r="E54" s="153" t="s">
        <v>281</v>
      </c>
      <c r="F54" s="378"/>
      <c r="G54" s="379"/>
      <c r="H54" s="187" t="s">
        <v>281</v>
      </c>
      <c r="I54" s="188" t="s">
        <v>392</v>
      </c>
      <c r="J54" s="153" t="s">
        <v>393</v>
      </c>
    </row>
    <row r="55" spans="1:18" s="14" customFormat="1" ht="15" customHeight="1">
      <c r="A55" s="364" t="s">
        <v>284</v>
      </c>
      <c r="B55" s="366"/>
      <c r="C55" s="367"/>
      <c r="D55" s="136" t="s">
        <v>285</v>
      </c>
      <c r="E55" s="139" t="s">
        <v>315</v>
      </c>
      <c r="F55" s="380" t="s">
        <v>394</v>
      </c>
      <c r="G55" s="381"/>
      <c r="H55" s="189" t="s">
        <v>395</v>
      </c>
      <c r="I55" s="190" t="s">
        <v>396</v>
      </c>
      <c r="J55" s="191" t="s">
        <v>397</v>
      </c>
    </row>
    <row r="56" spans="1:18" s="14" customFormat="1" ht="15" customHeight="1">
      <c r="A56" s="365"/>
      <c r="B56" s="368"/>
      <c r="C56" s="369"/>
      <c r="D56" s="140" t="s">
        <v>57</v>
      </c>
      <c r="E56" s="155" t="s">
        <v>291</v>
      </c>
      <c r="F56" s="382"/>
      <c r="G56" s="383"/>
      <c r="H56" s="189" t="s">
        <v>291</v>
      </c>
      <c r="I56" s="192" t="s">
        <v>398</v>
      </c>
      <c r="J56" s="191" t="s">
        <v>399</v>
      </c>
    </row>
    <row r="57" spans="1:18" s="14" customFormat="1" ht="15" customHeight="1">
      <c r="A57" s="361" t="s">
        <v>55</v>
      </c>
      <c r="B57" s="273" t="s">
        <v>322</v>
      </c>
      <c r="C57" s="186" t="s">
        <v>323</v>
      </c>
      <c r="D57" s="142">
        <v>45940</v>
      </c>
      <c r="E57" s="143">
        <f>D57+3</f>
        <v>45943</v>
      </c>
      <c r="F57" s="271" t="s">
        <v>402</v>
      </c>
      <c r="G57" s="143"/>
      <c r="H57" s="271" t="s">
        <v>403</v>
      </c>
      <c r="I57" s="185"/>
      <c r="J57" s="186"/>
    </row>
    <row r="58" spans="1:18" s="14" customFormat="1" ht="15" customHeight="1">
      <c r="A58" s="361"/>
      <c r="B58" s="273" t="s">
        <v>324</v>
      </c>
      <c r="C58" s="186" t="s">
        <v>325</v>
      </c>
      <c r="D58" s="142">
        <v>45945</v>
      </c>
      <c r="E58" s="143">
        <f>D58+3</f>
        <v>45948</v>
      </c>
      <c r="F58" s="271" t="s">
        <v>402</v>
      </c>
      <c r="G58" s="143" t="s">
        <v>404</v>
      </c>
      <c r="H58" s="271">
        <v>45948</v>
      </c>
      <c r="I58" s="185">
        <f t="shared" ref="I58:I59" si="25">H58+5</f>
        <v>45953</v>
      </c>
      <c r="J58" s="186">
        <f t="shared" ref="J58:J59" si="26">H58+6</f>
        <v>45954</v>
      </c>
    </row>
    <row r="59" spans="1:18" s="14" customFormat="1" ht="15" customHeight="1">
      <c r="A59" s="361"/>
      <c r="B59" s="273" t="s">
        <v>326</v>
      </c>
      <c r="C59" s="186" t="s">
        <v>323</v>
      </c>
      <c r="D59" s="306" t="s">
        <v>301</v>
      </c>
      <c r="E59" s="143"/>
      <c r="F59" s="271" t="s">
        <v>405</v>
      </c>
      <c r="G59" s="143" t="s">
        <v>406</v>
      </c>
      <c r="H59" s="271">
        <f t="shared" ref="H59:H63" si="27">H58+7</f>
        <v>45955</v>
      </c>
      <c r="I59" s="185">
        <f t="shared" si="25"/>
        <v>45960</v>
      </c>
      <c r="J59" s="186">
        <f t="shared" si="26"/>
        <v>45961</v>
      </c>
    </row>
    <row r="60" spans="1:18" s="14" customFormat="1" ht="15" customHeight="1">
      <c r="A60" s="361"/>
      <c r="B60" s="273" t="s">
        <v>322</v>
      </c>
      <c r="C60" s="186" t="s">
        <v>327</v>
      </c>
      <c r="D60" s="306" t="s">
        <v>301</v>
      </c>
      <c r="E60" s="143"/>
      <c r="F60" s="271" t="s">
        <v>400</v>
      </c>
      <c r="G60" s="143" t="s">
        <v>407</v>
      </c>
      <c r="H60" s="271">
        <f t="shared" si="27"/>
        <v>45962</v>
      </c>
      <c r="I60" s="185">
        <f t="shared" ref="I60:I63" si="28">H60+5</f>
        <v>45967</v>
      </c>
      <c r="J60" s="186">
        <f t="shared" ref="J60:J63" si="29">H60+6</f>
        <v>45968</v>
      </c>
    </row>
    <row r="61" spans="1:18" s="14" customFormat="1" ht="15" customHeight="1">
      <c r="A61" s="361"/>
      <c r="B61" s="273" t="s">
        <v>324</v>
      </c>
      <c r="C61" s="186" t="s">
        <v>328</v>
      </c>
      <c r="D61" s="306" t="s">
        <v>301</v>
      </c>
      <c r="E61" s="143"/>
      <c r="F61" s="271" t="s">
        <v>402</v>
      </c>
      <c r="G61" s="143" t="s">
        <v>408</v>
      </c>
      <c r="H61" s="271">
        <f t="shared" si="27"/>
        <v>45969</v>
      </c>
      <c r="I61" s="185">
        <f t="shared" si="28"/>
        <v>45974</v>
      </c>
      <c r="J61" s="186">
        <f t="shared" si="29"/>
        <v>45975</v>
      </c>
    </row>
    <row r="62" spans="1:18" s="14" customFormat="1" ht="15" customHeight="1">
      <c r="A62" s="361"/>
      <c r="B62" s="273" t="s">
        <v>326</v>
      </c>
      <c r="C62" s="186" t="s">
        <v>327</v>
      </c>
      <c r="D62" s="142">
        <v>45966</v>
      </c>
      <c r="E62" s="143">
        <f t="shared" ref="E62:E64" si="30">D62+3</f>
        <v>45969</v>
      </c>
      <c r="F62" s="271" t="s">
        <v>405</v>
      </c>
      <c r="G62" s="143" t="s">
        <v>297</v>
      </c>
      <c r="H62" s="271">
        <f t="shared" si="27"/>
        <v>45976</v>
      </c>
      <c r="I62" s="185">
        <f t="shared" si="28"/>
        <v>45981</v>
      </c>
      <c r="J62" s="186">
        <f t="shared" si="29"/>
        <v>45982</v>
      </c>
    </row>
    <row r="63" spans="1:18" s="14" customFormat="1" ht="15" customHeight="1">
      <c r="A63" s="361"/>
      <c r="B63" s="273" t="s">
        <v>322</v>
      </c>
      <c r="C63" s="186" t="s">
        <v>329</v>
      </c>
      <c r="D63" s="142">
        <f t="shared" ref="D63:D64" si="31">D62+7</f>
        <v>45973</v>
      </c>
      <c r="E63" s="143">
        <f t="shared" si="30"/>
        <v>45976</v>
      </c>
      <c r="F63" s="271" t="s">
        <v>400</v>
      </c>
      <c r="G63" s="143" t="s">
        <v>409</v>
      </c>
      <c r="H63" s="271">
        <f t="shared" si="27"/>
        <v>45983</v>
      </c>
      <c r="I63" s="185">
        <f t="shared" si="28"/>
        <v>45988</v>
      </c>
      <c r="J63" s="186">
        <f t="shared" si="29"/>
        <v>45989</v>
      </c>
    </row>
    <row r="64" spans="1:18" s="14" customFormat="1" ht="15" customHeight="1">
      <c r="A64" s="361"/>
      <c r="B64" s="273" t="s">
        <v>324</v>
      </c>
      <c r="C64" s="186" t="s">
        <v>330</v>
      </c>
      <c r="D64" s="142">
        <f t="shared" si="31"/>
        <v>45980</v>
      </c>
      <c r="E64" s="143">
        <f t="shared" si="30"/>
        <v>45983</v>
      </c>
      <c r="F64" s="271" t="s">
        <v>402</v>
      </c>
      <c r="G64" s="143" t="s">
        <v>410</v>
      </c>
      <c r="H64" s="271">
        <f t="shared" ref="H64:H65" si="32">H63+7</f>
        <v>45990</v>
      </c>
      <c r="I64" s="185">
        <f t="shared" ref="I64:I65" si="33">H64+5</f>
        <v>45995</v>
      </c>
      <c r="J64" s="186">
        <f t="shared" ref="J64:J65" si="34">H64+6</f>
        <v>45996</v>
      </c>
    </row>
    <row r="65" spans="1:18" s="183" customFormat="1" ht="15" customHeight="1" thickBot="1">
      <c r="A65" s="362"/>
      <c r="B65" s="272" t="s">
        <v>326</v>
      </c>
      <c r="C65" s="148" t="s">
        <v>329</v>
      </c>
      <c r="D65" s="147">
        <f>D64+7</f>
        <v>45987</v>
      </c>
      <c r="E65" s="148">
        <f>D65+3</f>
        <v>45990</v>
      </c>
      <c r="F65" s="272" t="s">
        <v>405</v>
      </c>
      <c r="G65" s="148" t="s">
        <v>304</v>
      </c>
      <c r="H65" s="272">
        <f t="shared" si="32"/>
        <v>45997</v>
      </c>
      <c r="I65" s="149">
        <f t="shared" si="33"/>
        <v>46002</v>
      </c>
      <c r="J65" s="148">
        <f t="shared" si="34"/>
        <v>46003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411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276</v>
      </c>
      <c r="B68" s="131" t="s">
        <v>277</v>
      </c>
      <c r="C68" s="132" t="s">
        <v>278</v>
      </c>
      <c r="D68" s="133" t="s">
        <v>279</v>
      </c>
      <c r="E68" s="153" t="s">
        <v>336</v>
      </c>
      <c r="F68" s="378"/>
      <c r="G68" s="379"/>
      <c r="H68" s="133" t="s">
        <v>336</v>
      </c>
      <c r="I68" s="188" t="s">
        <v>392</v>
      </c>
      <c r="J68" s="153" t="s">
        <v>393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64" t="s">
        <v>284</v>
      </c>
      <c r="B69" s="366"/>
      <c r="C69" s="367"/>
      <c r="D69" s="136" t="s">
        <v>285</v>
      </c>
      <c r="E69" s="139" t="s">
        <v>288</v>
      </c>
      <c r="F69" s="380" t="s">
        <v>394</v>
      </c>
      <c r="G69" s="381"/>
      <c r="H69" s="195" t="s">
        <v>395</v>
      </c>
      <c r="I69" s="190" t="s">
        <v>412</v>
      </c>
      <c r="J69" s="191" t="s">
        <v>413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65"/>
      <c r="B70" s="368"/>
      <c r="C70" s="369"/>
      <c r="D70" s="140" t="s">
        <v>62</v>
      </c>
      <c r="E70" s="155" t="s">
        <v>342</v>
      </c>
      <c r="F70" s="382"/>
      <c r="G70" s="383"/>
      <c r="H70" s="196" t="s">
        <v>414</v>
      </c>
      <c r="I70" s="192" t="s">
        <v>415</v>
      </c>
      <c r="J70" s="191" t="s">
        <v>416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60" t="s">
        <v>60</v>
      </c>
      <c r="B71" s="142" t="s">
        <v>343</v>
      </c>
      <c r="C71" s="143" t="s">
        <v>344</v>
      </c>
      <c r="D71" s="301" t="s">
        <v>301</v>
      </c>
      <c r="E71" s="143"/>
      <c r="F71" s="142" t="s">
        <v>417</v>
      </c>
      <c r="G71" s="143" t="s">
        <v>418</v>
      </c>
      <c r="H71" s="144">
        <v>45941</v>
      </c>
      <c r="I71" s="185">
        <f t="shared" ref="I71:I79" si="35">H71+2</f>
        <v>45943</v>
      </c>
      <c r="J71" s="186">
        <f t="shared" ref="J71:J79" si="36">H71+3</f>
        <v>45944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61"/>
      <c r="B72" s="142" t="s">
        <v>345</v>
      </c>
      <c r="C72" s="186" t="s">
        <v>304</v>
      </c>
      <c r="D72" s="144">
        <v>45937</v>
      </c>
      <c r="E72" s="143">
        <f t="shared" ref="E72:E74" si="37">D72+8</f>
        <v>45945</v>
      </c>
      <c r="F72" s="142" t="s">
        <v>417</v>
      </c>
      <c r="G72" s="143" t="s">
        <v>419</v>
      </c>
      <c r="H72" s="144">
        <f t="shared" ref="H72:H79" si="38">H71+7</f>
        <v>45948</v>
      </c>
      <c r="I72" s="185">
        <f t="shared" si="35"/>
        <v>45950</v>
      </c>
      <c r="J72" s="186">
        <f t="shared" si="36"/>
        <v>45951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61"/>
      <c r="B73" s="142" t="s">
        <v>343</v>
      </c>
      <c r="C73" s="186" t="s">
        <v>346</v>
      </c>
      <c r="D73" s="144">
        <f t="shared" ref="D73:D79" si="39">D72+7</f>
        <v>45944</v>
      </c>
      <c r="E73" s="143">
        <f t="shared" si="37"/>
        <v>45952</v>
      </c>
      <c r="F73" s="142" t="s">
        <v>417</v>
      </c>
      <c r="G73" s="143" t="s">
        <v>420</v>
      </c>
      <c r="H73" s="144">
        <f t="shared" si="38"/>
        <v>45955</v>
      </c>
      <c r="I73" s="185">
        <f t="shared" si="35"/>
        <v>45957</v>
      </c>
      <c r="J73" s="186">
        <f t="shared" si="36"/>
        <v>45958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61"/>
      <c r="B74" s="142" t="s">
        <v>345</v>
      </c>
      <c r="C74" s="186" t="s">
        <v>308</v>
      </c>
      <c r="D74" s="144">
        <f t="shared" si="39"/>
        <v>45951</v>
      </c>
      <c r="E74" s="143">
        <f t="shared" si="37"/>
        <v>45959</v>
      </c>
      <c r="F74" s="142" t="s">
        <v>417</v>
      </c>
      <c r="G74" s="143" t="s">
        <v>421</v>
      </c>
      <c r="H74" s="144">
        <f t="shared" si="38"/>
        <v>45962</v>
      </c>
      <c r="I74" s="185">
        <f t="shared" si="35"/>
        <v>45964</v>
      </c>
      <c r="J74" s="186">
        <f t="shared" si="36"/>
        <v>45965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61"/>
      <c r="B75" s="142" t="s">
        <v>343</v>
      </c>
      <c r="C75" s="186" t="s">
        <v>347</v>
      </c>
      <c r="D75" s="144">
        <f t="shared" si="39"/>
        <v>45958</v>
      </c>
      <c r="E75" s="143">
        <f t="shared" ref="E75:E77" si="40">D75+8</f>
        <v>45966</v>
      </c>
      <c r="F75" s="142" t="s">
        <v>417</v>
      </c>
      <c r="G75" s="143" t="s">
        <v>422</v>
      </c>
      <c r="H75" s="144">
        <f t="shared" si="38"/>
        <v>45969</v>
      </c>
      <c r="I75" s="185">
        <f t="shared" si="35"/>
        <v>45971</v>
      </c>
      <c r="J75" s="186">
        <f t="shared" si="36"/>
        <v>45972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61"/>
      <c r="B76" s="142" t="s">
        <v>345</v>
      </c>
      <c r="C76" s="186" t="s">
        <v>325</v>
      </c>
      <c r="D76" s="144">
        <f t="shared" si="39"/>
        <v>45965</v>
      </c>
      <c r="E76" s="143">
        <f t="shared" si="40"/>
        <v>45973</v>
      </c>
      <c r="F76" s="142" t="s">
        <v>417</v>
      </c>
      <c r="G76" s="143" t="s">
        <v>423</v>
      </c>
      <c r="H76" s="144">
        <f t="shared" si="38"/>
        <v>45976</v>
      </c>
      <c r="I76" s="185">
        <f t="shared" si="35"/>
        <v>45978</v>
      </c>
      <c r="J76" s="186">
        <f t="shared" si="36"/>
        <v>45979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61"/>
      <c r="B77" s="142" t="s">
        <v>343</v>
      </c>
      <c r="C77" s="186" t="s">
        <v>348</v>
      </c>
      <c r="D77" s="144">
        <f t="shared" si="39"/>
        <v>45972</v>
      </c>
      <c r="E77" s="143">
        <f t="shared" si="40"/>
        <v>45980</v>
      </c>
      <c r="F77" s="142" t="s">
        <v>417</v>
      </c>
      <c r="G77" s="143" t="s">
        <v>424</v>
      </c>
      <c r="H77" s="144">
        <f t="shared" si="38"/>
        <v>45983</v>
      </c>
      <c r="I77" s="185">
        <f t="shared" si="35"/>
        <v>45985</v>
      </c>
      <c r="J77" s="186">
        <f t="shared" si="36"/>
        <v>45986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61"/>
      <c r="B78" s="142" t="s">
        <v>345</v>
      </c>
      <c r="C78" s="186" t="s">
        <v>328</v>
      </c>
      <c r="D78" s="144">
        <f t="shared" si="39"/>
        <v>45979</v>
      </c>
      <c r="E78" s="143">
        <f t="shared" ref="E78" si="41">D78+8</f>
        <v>45987</v>
      </c>
      <c r="F78" s="142" t="s">
        <v>417</v>
      </c>
      <c r="G78" s="143" t="s">
        <v>425</v>
      </c>
      <c r="H78" s="144">
        <f t="shared" si="38"/>
        <v>45990</v>
      </c>
      <c r="I78" s="185">
        <f t="shared" si="35"/>
        <v>45992</v>
      </c>
      <c r="J78" s="186">
        <f t="shared" si="36"/>
        <v>45993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62"/>
      <c r="B79" s="147" t="s">
        <v>343</v>
      </c>
      <c r="C79" s="148" t="s">
        <v>349</v>
      </c>
      <c r="D79" s="149">
        <f t="shared" si="39"/>
        <v>45986</v>
      </c>
      <c r="E79" s="148">
        <f t="shared" ref="E79" si="42">D79+8</f>
        <v>45994</v>
      </c>
      <c r="F79" s="147" t="s">
        <v>417</v>
      </c>
      <c r="G79" s="148" t="s">
        <v>426</v>
      </c>
      <c r="H79" s="149">
        <f t="shared" si="38"/>
        <v>45997</v>
      </c>
      <c r="I79" s="149">
        <f t="shared" si="35"/>
        <v>45999</v>
      </c>
      <c r="J79" s="148">
        <f t="shared" si="36"/>
        <v>46000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390</v>
      </c>
      <c r="B82" s="181" t="s">
        <v>427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276</v>
      </c>
      <c r="B83" s="131" t="s">
        <v>277</v>
      </c>
      <c r="C83" s="132" t="s">
        <v>278</v>
      </c>
      <c r="D83" s="133" t="s">
        <v>279</v>
      </c>
      <c r="E83" s="153" t="s">
        <v>336</v>
      </c>
      <c r="F83" s="378"/>
      <c r="G83" s="379"/>
      <c r="H83" s="187" t="s">
        <v>336</v>
      </c>
      <c r="I83" s="188" t="s">
        <v>282</v>
      </c>
      <c r="J83" s="153" t="s">
        <v>283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64" t="s">
        <v>284</v>
      </c>
      <c r="B84" s="366"/>
      <c r="C84" s="367"/>
      <c r="D84" s="136" t="s">
        <v>285</v>
      </c>
      <c r="E84" s="139" t="s">
        <v>288</v>
      </c>
      <c r="F84" s="380" t="s">
        <v>394</v>
      </c>
      <c r="G84" s="381"/>
      <c r="H84" s="189" t="s">
        <v>395</v>
      </c>
      <c r="I84" s="190" t="s">
        <v>397</v>
      </c>
      <c r="J84" s="191" t="s">
        <v>412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65"/>
      <c r="B85" s="368"/>
      <c r="C85" s="369"/>
      <c r="D85" s="140" t="s">
        <v>62</v>
      </c>
      <c r="E85" s="155" t="s">
        <v>342</v>
      </c>
      <c r="F85" s="382"/>
      <c r="G85" s="383"/>
      <c r="H85" s="189" t="s">
        <v>414</v>
      </c>
      <c r="I85" s="192" t="s">
        <v>428</v>
      </c>
      <c r="J85" s="191" t="s">
        <v>429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60" t="s">
        <v>60</v>
      </c>
      <c r="B86" s="142" t="s">
        <v>343</v>
      </c>
      <c r="C86" s="143" t="s">
        <v>344</v>
      </c>
      <c r="D86" s="301" t="s">
        <v>301</v>
      </c>
      <c r="E86" s="143"/>
      <c r="F86" s="142" t="s">
        <v>430</v>
      </c>
      <c r="G86" s="143" t="s">
        <v>431</v>
      </c>
      <c r="H86" s="144">
        <v>45944</v>
      </c>
      <c r="I86" s="185">
        <f t="shared" ref="I86:I88" si="43">H86+2</f>
        <v>45946</v>
      </c>
      <c r="J86" s="186">
        <f t="shared" ref="J86:J88" si="44">H86+3</f>
        <v>45947</v>
      </c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61"/>
      <c r="B87" s="142" t="s">
        <v>345</v>
      </c>
      <c r="C87" s="186" t="s">
        <v>304</v>
      </c>
      <c r="D87" s="144">
        <v>45937</v>
      </c>
      <c r="E87" s="143">
        <f t="shared" ref="E87" si="45">D87+8</f>
        <v>45945</v>
      </c>
      <c r="F87" s="142" t="s">
        <v>432</v>
      </c>
      <c r="G87" s="143" t="s">
        <v>433</v>
      </c>
      <c r="H87" s="144">
        <f t="shared" ref="H87:H92" si="46">H86+7</f>
        <v>45951</v>
      </c>
      <c r="I87" s="185">
        <f t="shared" si="43"/>
        <v>45953</v>
      </c>
      <c r="J87" s="186">
        <f t="shared" si="44"/>
        <v>45954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61"/>
      <c r="B88" s="142" t="s">
        <v>343</v>
      </c>
      <c r="C88" s="186" t="s">
        <v>346</v>
      </c>
      <c r="D88" s="144">
        <f t="shared" ref="D88:D94" si="47">D87+7</f>
        <v>45944</v>
      </c>
      <c r="E88" s="143">
        <f t="shared" ref="E88" si="48">D88+8</f>
        <v>45952</v>
      </c>
      <c r="F88" s="142" t="s">
        <v>430</v>
      </c>
      <c r="G88" s="143" t="s">
        <v>434</v>
      </c>
      <c r="H88" s="144">
        <f t="shared" si="46"/>
        <v>45958</v>
      </c>
      <c r="I88" s="185">
        <f t="shared" si="43"/>
        <v>45960</v>
      </c>
      <c r="J88" s="186">
        <f t="shared" si="44"/>
        <v>45961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61"/>
      <c r="B89" s="142" t="s">
        <v>345</v>
      </c>
      <c r="C89" s="186" t="s">
        <v>308</v>
      </c>
      <c r="D89" s="144">
        <f t="shared" si="47"/>
        <v>45951</v>
      </c>
      <c r="E89" s="143">
        <f t="shared" ref="E89:E94" si="49">D89+8</f>
        <v>45959</v>
      </c>
      <c r="F89" s="142" t="s">
        <v>432</v>
      </c>
      <c r="G89" s="143" t="s">
        <v>435</v>
      </c>
      <c r="H89" s="144">
        <f t="shared" si="46"/>
        <v>45965</v>
      </c>
      <c r="I89" s="185">
        <f t="shared" ref="I89:I92" si="50">H89+2</f>
        <v>45967</v>
      </c>
      <c r="J89" s="186">
        <f t="shared" ref="J89:J92" si="51">H89+3</f>
        <v>45968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61"/>
      <c r="B90" s="142" t="s">
        <v>343</v>
      </c>
      <c r="C90" s="186" t="s">
        <v>347</v>
      </c>
      <c r="D90" s="144">
        <f t="shared" si="47"/>
        <v>45958</v>
      </c>
      <c r="E90" s="143">
        <f t="shared" si="49"/>
        <v>45966</v>
      </c>
      <c r="F90" s="142" t="s">
        <v>430</v>
      </c>
      <c r="G90" s="143" t="s">
        <v>436</v>
      </c>
      <c r="H90" s="144">
        <f t="shared" si="46"/>
        <v>45972</v>
      </c>
      <c r="I90" s="185">
        <f t="shared" si="50"/>
        <v>45974</v>
      </c>
      <c r="J90" s="186">
        <f t="shared" si="51"/>
        <v>45975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61"/>
      <c r="B91" s="142" t="s">
        <v>345</v>
      </c>
      <c r="C91" s="186" t="s">
        <v>325</v>
      </c>
      <c r="D91" s="144">
        <f t="shared" si="47"/>
        <v>45965</v>
      </c>
      <c r="E91" s="143">
        <f t="shared" si="49"/>
        <v>45973</v>
      </c>
      <c r="F91" s="142" t="s">
        <v>432</v>
      </c>
      <c r="G91" s="143" t="s">
        <v>437</v>
      </c>
      <c r="H91" s="144">
        <f t="shared" si="46"/>
        <v>45979</v>
      </c>
      <c r="I91" s="185">
        <f t="shared" si="50"/>
        <v>45981</v>
      </c>
      <c r="J91" s="186">
        <f t="shared" si="51"/>
        <v>45982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61"/>
      <c r="B92" s="142" t="s">
        <v>343</v>
      </c>
      <c r="C92" s="186" t="s">
        <v>348</v>
      </c>
      <c r="D92" s="144">
        <f t="shared" si="47"/>
        <v>45972</v>
      </c>
      <c r="E92" s="143">
        <f t="shared" si="49"/>
        <v>45980</v>
      </c>
      <c r="F92" s="142" t="s">
        <v>430</v>
      </c>
      <c r="G92" s="143" t="s">
        <v>438</v>
      </c>
      <c r="H92" s="144">
        <f t="shared" si="46"/>
        <v>45986</v>
      </c>
      <c r="I92" s="185">
        <f t="shared" si="50"/>
        <v>45988</v>
      </c>
      <c r="J92" s="186">
        <f t="shared" si="51"/>
        <v>45989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61"/>
      <c r="B93" s="142" t="s">
        <v>345</v>
      </c>
      <c r="C93" s="186" t="s">
        <v>328</v>
      </c>
      <c r="D93" s="144">
        <f t="shared" si="47"/>
        <v>45979</v>
      </c>
      <c r="E93" s="143">
        <f t="shared" si="49"/>
        <v>45987</v>
      </c>
      <c r="F93" s="142" t="s">
        <v>432</v>
      </c>
      <c r="G93" s="143" t="s">
        <v>439</v>
      </c>
      <c r="H93" s="144">
        <f t="shared" ref="H93:H94" si="52">H92+7</f>
        <v>45993</v>
      </c>
      <c r="I93" s="185">
        <f t="shared" ref="I93:I94" si="53">H93+2</f>
        <v>45995</v>
      </c>
      <c r="J93" s="186">
        <f t="shared" ref="J93:J94" si="54">H93+3</f>
        <v>45996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62"/>
      <c r="B94" s="147" t="s">
        <v>343</v>
      </c>
      <c r="C94" s="148" t="s">
        <v>349</v>
      </c>
      <c r="D94" s="149">
        <f t="shared" si="47"/>
        <v>45986</v>
      </c>
      <c r="E94" s="148">
        <f t="shared" si="49"/>
        <v>45994</v>
      </c>
      <c r="F94" s="147" t="s">
        <v>430</v>
      </c>
      <c r="G94" s="148" t="s">
        <v>440</v>
      </c>
      <c r="H94" s="149">
        <f t="shared" si="52"/>
        <v>46000</v>
      </c>
      <c r="I94" s="149">
        <f t="shared" si="53"/>
        <v>46002</v>
      </c>
      <c r="J94" s="148">
        <f t="shared" si="54"/>
        <v>46003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441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276</v>
      </c>
      <c r="B97" s="131" t="s">
        <v>277</v>
      </c>
      <c r="C97" s="132" t="s">
        <v>278</v>
      </c>
      <c r="D97" s="133" t="s">
        <v>279</v>
      </c>
      <c r="E97" s="153" t="s">
        <v>336</v>
      </c>
      <c r="F97" s="378"/>
      <c r="G97" s="379"/>
      <c r="H97" s="187" t="s">
        <v>336</v>
      </c>
      <c r="I97" s="134" t="s">
        <v>313</v>
      </c>
      <c r="J97" s="153" t="s">
        <v>312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64" t="s">
        <v>284</v>
      </c>
      <c r="B98" s="366"/>
      <c r="C98" s="367"/>
      <c r="D98" s="136" t="s">
        <v>285</v>
      </c>
      <c r="E98" s="139" t="s">
        <v>288</v>
      </c>
      <c r="F98" s="380" t="s">
        <v>394</v>
      </c>
      <c r="G98" s="381"/>
      <c r="H98" s="189" t="s">
        <v>395</v>
      </c>
      <c r="I98" s="190" t="s">
        <v>413</v>
      </c>
      <c r="J98" s="191" t="s">
        <v>442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65"/>
      <c r="B99" s="368"/>
      <c r="C99" s="369"/>
      <c r="D99" s="140" t="s">
        <v>62</v>
      </c>
      <c r="E99" s="155" t="s">
        <v>342</v>
      </c>
      <c r="F99" s="382"/>
      <c r="G99" s="383"/>
      <c r="H99" s="189" t="s">
        <v>342</v>
      </c>
      <c r="I99" s="192" t="s">
        <v>443</v>
      </c>
      <c r="J99" s="191" t="s">
        <v>319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60" t="s">
        <v>60</v>
      </c>
      <c r="B100" s="142" t="s">
        <v>343</v>
      </c>
      <c r="C100" s="143" t="s">
        <v>344</v>
      </c>
      <c r="D100" s="301" t="s">
        <v>301</v>
      </c>
      <c r="E100" s="143"/>
      <c r="F100" s="142" t="s">
        <v>432</v>
      </c>
      <c r="G100" s="143" t="s">
        <v>431</v>
      </c>
      <c r="H100" s="144">
        <v>45942</v>
      </c>
      <c r="I100" s="185">
        <f t="shared" ref="I100:I102" si="55">H100+3</f>
        <v>45945</v>
      </c>
      <c r="J100" s="186">
        <f t="shared" ref="J100:J102" si="56">H100+4</f>
        <v>45946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61"/>
      <c r="B101" s="142" t="s">
        <v>345</v>
      </c>
      <c r="C101" s="186" t="s">
        <v>304</v>
      </c>
      <c r="D101" s="144">
        <v>45937</v>
      </c>
      <c r="E101" s="143">
        <f t="shared" ref="E101" si="57">D101+8</f>
        <v>45945</v>
      </c>
      <c r="F101" s="142" t="s">
        <v>430</v>
      </c>
      <c r="G101" s="143" t="s">
        <v>433</v>
      </c>
      <c r="H101" s="144">
        <f t="shared" ref="H101:H108" si="58">H100+7</f>
        <v>45949</v>
      </c>
      <c r="I101" s="185">
        <f t="shared" si="55"/>
        <v>45952</v>
      </c>
      <c r="J101" s="186">
        <f t="shared" si="56"/>
        <v>45953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61"/>
      <c r="B102" s="142" t="s">
        <v>343</v>
      </c>
      <c r="C102" s="186" t="s">
        <v>346</v>
      </c>
      <c r="D102" s="144">
        <f t="shared" ref="D102:D108" si="59">D101+7</f>
        <v>45944</v>
      </c>
      <c r="E102" s="143">
        <f t="shared" ref="E102:E105" si="60">D102+8</f>
        <v>45952</v>
      </c>
      <c r="F102" s="142" t="s">
        <v>432</v>
      </c>
      <c r="G102" s="143" t="s">
        <v>434</v>
      </c>
      <c r="H102" s="144">
        <f t="shared" si="58"/>
        <v>45956</v>
      </c>
      <c r="I102" s="185">
        <f t="shared" si="55"/>
        <v>45959</v>
      </c>
      <c r="J102" s="186">
        <f t="shared" si="56"/>
        <v>45960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61"/>
      <c r="B103" s="142" t="s">
        <v>345</v>
      </c>
      <c r="C103" s="186" t="s">
        <v>308</v>
      </c>
      <c r="D103" s="144">
        <f t="shared" si="59"/>
        <v>45951</v>
      </c>
      <c r="E103" s="143">
        <f t="shared" si="60"/>
        <v>45959</v>
      </c>
      <c r="F103" s="142" t="s">
        <v>430</v>
      </c>
      <c r="G103" s="143" t="s">
        <v>435</v>
      </c>
      <c r="H103" s="144">
        <f t="shared" si="58"/>
        <v>45963</v>
      </c>
      <c r="I103" s="185">
        <f t="shared" ref="I103:I107" si="61">H103+3</f>
        <v>45966</v>
      </c>
      <c r="J103" s="186">
        <f t="shared" ref="J103:J107" si="62">H103+4</f>
        <v>45967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61"/>
      <c r="B104" s="142" t="s">
        <v>343</v>
      </c>
      <c r="C104" s="186" t="s">
        <v>347</v>
      </c>
      <c r="D104" s="144">
        <f t="shared" si="59"/>
        <v>45958</v>
      </c>
      <c r="E104" s="143">
        <f t="shared" si="60"/>
        <v>45966</v>
      </c>
      <c r="F104" s="142" t="s">
        <v>432</v>
      </c>
      <c r="G104" s="143" t="s">
        <v>436</v>
      </c>
      <c r="H104" s="144">
        <f t="shared" si="58"/>
        <v>45970</v>
      </c>
      <c r="I104" s="185">
        <f t="shared" si="61"/>
        <v>45973</v>
      </c>
      <c r="J104" s="186">
        <f t="shared" si="62"/>
        <v>45974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61"/>
      <c r="B105" s="142" t="s">
        <v>345</v>
      </c>
      <c r="C105" s="186" t="s">
        <v>325</v>
      </c>
      <c r="D105" s="144">
        <f t="shared" si="59"/>
        <v>45965</v>
      </c>
      <c r="E105" s="143">
        <f t="shared" si="60"/>
        <v>45973</v>
      </c>
      <c r="F105" s="142" t="s">
        <v>430</v>
      </c>
      <c r="G105" s="143" t="s">
        <v>437</v>
      </c>
      <c r="H105" s="144">
        <f t="shared" si="58"/>
        <v>45977</v>
      </c>
      <c r="I105" s="185">
        <f t="shared" si="61"/>
        <v>45980</v>
      </c>
      <c r="J105" s="186">
        <f t="shared" si="62"/>
        <v>45981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61"/>
      <c r="B106" s="142" t="s">
        <v>343</v>
      </c>
      <c r="C106" s="186" t="s">
        <v>348</v>
      </c>
      <c r="D106" s="144">
        <f t="shared" si="59"/>
        <v>45972</v>
      </c>
      <c r="E106" s="143">
        <f t="shared" ref="E106:E108" si="63">D106+8</f>
        <v>45980</v>
      </c>
      <c r="F106" s="142" t="s">
        <v>432</v>
      </c>
      <c r="G106" s="143" t="s">
        <v>438</v>
      </c>
      <c r="H106" s="144">
        <f t="shared" si="58"/>
        <v>45984</v>
      </c>
      <c r="I106" s="185">
        <f t="shared" si="61"/>
        <v>45987</v>
      </c>
      <c r="J106" s="186">
        <f t="shared" si="62"/>
        <v>45988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61"/>
      <c r="B107" s="142" t="s">
        <v>345</v>
      </c>
      <c r="C107" s="186" t="s">
        <v>328</v>
      </c>
      <c r="D107" s="144">
        <f t="shared" si="59"/>
        <v>45979</v>
      </c>
      <c r="E107" s="143">
        <f t="shared" si="63"/>
        <v>45987</v>
      </c>
      <c r="F107" s="142" t="s">
        <v>430</v>
      </c>
      <c r="G107" s="143" t="s">
        <v>439</v>
      </c>
      <c r="H107" s="144">
        <f t="shared" si="58"/>
        <v>45991</v>
      </c>
      <c r="I107" s="185">
        <f t="shared" si="61"/>
        <v>45994</v>
      </c>
      <c r="J107" s="186">
        <f t="shared" si="62"/>
        <v>45995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62"/>
      <c r="B108" s="147" t="s">
        <v>343</v>
      </c>
      <c r="C108" s="148" t="s">
        <v>349</v>
      </c>
      <c r="D108" s="149">
        <f t="shared" si="59"/>
        <v>45986</v>
      </c>
      <c r="E108" s="148">
        <f t="shared" si="63"/>
        <v>45994</v>
      </c>
      <c r="F108" s="147" t="s">
        <v>432</v>
      </c>
      <c r="G108" s="148" t="s">
        <v>440</v>
      </c>
      <c r="H108" s="149">
        <f t="shared" si="58"/>
        <v>45998</v>
      </c>
      <c r="I108" s="149">
        <f t="shared" ref="I108" si="64">H108+3</f>
        <v>46001</v>
      </c>
      <c r="J108" s="148">
        <f t="shared" ref="J108" si="65">H108+4</f>
        <v>46002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350</v>
      </c>
      <c r="K111" s="157"/>
      <c r="L111" s="157"/>
      <c r="M111" s="157"/>
    </row>
    <row r="112" spans="1:206" s="156" customFormat="1" ht="15" customHeight="1">
      <c r="A112" s="363" t="s">
        <v>351</v>
      </c>
      <c r="B112" s="363"/>
      <c r="C112" s="363"/>
      <c r="D112" s="363"/>
      <c r="E112" s="363"/>
      <c r="F112" s="363"/>
      <c r="G112" s="363"/>
      <c r="H112" s="363"/>
      <c r="I112" s="158"/>
      <c r="J112" s="159"/>
    </row>
    <row r="113" spans="1:10" s="156" customFormat="1" ht="15" customHeight="1">
      <c r="A113" s="363"/>
      <c r="B113" s="363"/>
      <c r="C113" s="363"/>
      <c r="D113" s="363"/>
      <c r="E113" s="363"/>
      <c r="F113" s="363"/>
      <c r="G113" s="363"/>
      <c r="H113" s="363"/>
      <c r="I113" s="158"/>
      <c r="J113" s="159"/>
    </row>
    <row r="114" spans="1:10" s="156" customFormat="1" ht="15" customHeight="1">
      <c r="A114" s="156" t="s">
        <v>352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353</v>
      </c>
      <c r="B116" s="43"/>
      <c r="C116" s="43"/>
      <c r="D116" s="43"/>
      <c r="E116" s="43"/>
      <c r="F116" s="164" t="s">
        <v>354</v>
      </c>
      <c r="G116" s="162"/>
      <c r="H116" s="162"/>
      <c r="I116" s="167"/>
      <c r="J116" s="167"/>
    </row>
    <row r="117" spans="1:10" s="127" customFormat="1" ht="15" customHeight="1">
      <c r="A117" s="165" t="s">
        <v>355</v>
      </c>
      <c r="B117" s="1"/>
      <c r="C117" s="1"/>
      <c r="D117" s="1"/>
      <c r="E117" s="166"/>
      <c r="F117" s="1" t="s">
        <v>356</v>
      </c>
      <c r="G117" s="162"/>
      <c r="H117" s="162"/>
    </row>
    <row r="118" spans="1:10" s="127" customFormat="1" ht="15" customHeight="1">
      <c r="A118" s="1" t="s">
        <v>357</v>
      </c>
      <c r="B118" s="1"/>
      <c r="C118" s="1"/>
      <c r="D118" s="1"/>
      <c r="E118" s="166"/>
      <c r="F118" s="1" t="s">
        <v>358</v>
      </c>
      <c r="G118" s="162"/>
      <c r="H118" s="162"/>
    </row>
    <row r="119" spans="1:10" s="127" customFormat="1" ht="15" customHeight="1">
      <c r="A119" s="1" t="s">
        <v>359</v>
      </c>
      <c r="B119" s="1"/>
      <c r="C119" s="1"/>
      <c r="D119" s="166"/>
      <c r="E119" s="166"/>
      <c r="F119" s="1" t="s">
        <v>359</v>
      </c>
      <c r="G119" s="162"/>
      <c r="H119" s="162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"/>
      <c r="J120" s="1"/>
    </row>
    <row r="121" spans="1:10" s="127" customFormat="1" ht="15" customHeight="1">
      <c r="A121" s="164" t="s">
        <v>360</v>
      </c>
      <c r="B121" s="43"/>
      <c r="C121" s="1"/>
      <c r="D121" s="1"/>
      <c r="E121" s="1"/>
      <c r="F121" s="164" t="s">
        <v>360</v>
      </c>
      <c r="G121" s="162"/>
      <c r="H121" s="162"/>
      <c r="I121" s="1"/>
      <c r="J121" s="1"/>
    </row>
    <row r="122" spans="1:10" s="127" customFormat="1" ht="15" customHeight="1">
      <c r="A122" s="1" t="s">
        <v>361</v>
      </c>
      <c r="B122" s="1" t="s">
        <v>362</v>
      </c>
      <c r="C122" s="1"/>
      <c r="D122" s="1"/>
      <c r="E122" s="1"/>
      <c r="F122" s="1" t="s">
        <v>363</v>
      </c>
      <c r="G122" s="1" t="s">
        <v>364</v>
      </c>
      <c r="H122" s="1"/>
      <c r="I122" s="1"/>
      <c r="J122" s="1"/>
    </row>
    <row r="123" spans="1:10" s="127" customFormat="1" ht="15" customHeight="1">
      <c r="A123" s="1" t="s">
        <v>365</v>
      </c>
      <c r="B123" s="1" t="s">
        <v>366</v>
      </c>
      <c r="C123" s="1"/>
      <c r="D123" s="1"/>
      <c r="E123" s="1"/>
      <c r="F123" s="1" t="s">
        <v>367</v>
      </c>
      <c r="G123" s="1" t="s">
        <v>368</v>
      </c>
      <c r="H123" s="162"/>
      <c r="I123" s="1"/>
      <c r="J123" s="1"/>
    </row>
    <row r="124" spans="1:10" s="127" customFormat="1" ht="15" customHeight="1">
      <c r="A124" s="1" t="s">
        <v>369</v>
      </c>
      <c r="B124" s="1" t="s">
        <v>370</v>
      </c>
      <c r="C124" s="1"/>
      <c r="D124" s="1"/>
      <c r="E124" s="1"/>
      <c r="H124" s="167"/>
      <c r="I124" s="1"/>
      <c r="J124" s="1"/>
    </row>
    <row r="125" spans="1:10" s="127" customFormat="1" ht="15" customHeight="1">
      <c r="A125" s="1" t="s">
        <v>371</v>
      </c>
      <c r="B125" s="1" t="s">
        <v>372</v>
      </c>
      <c r="C125" s="1"/>
      <c r="D125" s="1"/>
      <c r="E125" s="1"/>
      <c r="H125" s="167"/>
      <c r="I125" s="1"/>
      <c r="J125" s="1"/>
    </row>
    <row r="126" spans="1:10" s="127" customFormat="1" ht="15" customHeight="1">
      <c r="A126" s="1"/>
      <c r="B126" s="1"/>
      <c r="C126" s="1"/>
      <c r="D126" s="1"/>
      <c r="E126" s="1"/>
      <c r="G126" s="168"/>
      <c r="H126" s="168"/>
      <c r="I126" s="1"/>
      <c r="J126" s="1"/>
    </row>
    <row r="127" spans="1:10" s="127" customFormat="1" ht="15" customHeight="1">
      <c r="A127" s="164" t="s">
        <v>373</v>
      </c>
      <c r="B127" s="169" t="s">
        <v>118</v>
      </c>
      <c r="C127" s="1"/>
      <c r="D127" s="1"/>
      <c r="E127" s="1"/>
      <c r="F127" s="164" t="s">
        <v>373</v>
      </c>
      <c r="G127" s="169" t="s">
        <v>118</v>
      </c>
      <c r="H127" s="168"/>
      <c r="I127" s="1"/>
      <c r="J127" s="1"/>
    </row>
    <row r="128" spans="1:10" s="127" customFormat="1" ht="15" customHeight="1">
      <c r="A128" s="170" t="s">
        <v>374</v>
      </c>
      <c r="B128" s="1"/>
      <c r="C128" s="1"/>
      <c r="D128" s="1"/>
      <c r="E128" s="1"/>
      <c r="F128" s="1" t="s">
        <v>375</v>
      </c>
      <c r="G128" s="1"/>
      <c r="H128" s="168"/>
      <c r="I128" s="1"/>
      <c r="J128" s="1"/>
    </row>
    <row r="129" spans="1:16" s="127" customFormat="1" ht="15" customHeight="1">
      <c r="A129" s="170" t="s">
        <v>376</v>
      </c>
      <c r="B129" s="169"/>
      <c r="C129" s="1"/>
      <c r="D129" s="1"/>
      <c r="E129" s="1"/>
      <c r="F129" s="1" t="s">
        <v>377</v>
      </c>
      <c r="G129" s="1"/>
      <c r="H129" s="168"/>
      <c r="I129" s="1"/>
      <c r="J129" s="1"/>
    </row>
    <row r="130" spans="1:16" s="127" customFormat="1" ht="15" customHeight="1">
      <c r="A130" s="170" t="s">
        <v>378</v>
      </c>
      <c r="B130" s="169"/>
      <c r="C130" s="1"/>
      <c r="D130" s="1"/>
      <c r="E130" s="1"/>
      <c r="G130" s="168"/>
      <c r="H130" s="1"/>
      <c r="I130" s="1"/>
      <c r="J130" s="1"/>
    </row>
    <row r="131" spans="1:16" s="127" customFormat="1" ht="15" customHeight="1">
      <c r="A131" s="170"/>
      <c r="B131" s="169"/>
      <c r="C131" s="1"/>
      <c r="D131" s="1"/>
      <c r="E131" s="1"/>
      <c r="G131" s="168"/>
      <c r="H131" s="1"/>
    </row>
    <row r="132" spans="1:16" s="127" customFormat="1" ht="15" customHeight="1">
      <c r="A132" s="164" t="s">
        <v>379</v>
      </c>
      <c r="B132" s="169" t="s">
        <v>130</v>
      </c>
      <c r="C132" s="1"/>
      <c r="D132" s="1"/>
      <c r="E132" s="1"/>
      <c r="F132" s="164" t="s">
        <v>379</v>
      </c>
      <c r="G132" s="169" t="s">
        <v>130</v>
      </c>
      <c r="H132" s="1"/>
    </row>
    <row r="133" spans="1:16" s="127" customFormat="1" ht="15" customHeight="1">
      <c r="A133" s="170" t="s">
        <v>380</v>
      </c>
      <c r="B133" s="1"/>
      <c r="C133" s="1"/>
      <c r="D133" s="1"/>
      <c r="E133" s="1"/>
      <c r="F133" s="170" t="s">
        <v>381</v>
      </c>
      <c r="G133" s="1"/>
      <c r="H133" s="1"/>
    </row>
    <row r="134" spans="1:16" s="127" customFormat="1" ht="15" customHeight="1">
      <c r="A134" s="1" t="s">
        <v>382</v>
      </c>
      <c r="B134" s="1"/>
      <c r="C134" s="1"/>
      <c r="D134" s="1"/>
      <c r="E134" s="1"/>
      <c r="H134" s="1"/>
    </row>
    <row r="135" spans="1:16" s="127" customFormat="1" ht="15" customHeight="1">
      <c r="A135" s="170" t="s">
        <v>383</v>
      </c>
      <c r="B135" s="1"/>
      <c r="C135" s="1"/>
      <c r="D135" s="1"/>
      <c r="E135" s="1"/>
      <c r="G135" s="168"/>
      <c r="H135" s="1"/>
    </row>
    <row r="136" spans="1:16" s="127" customFormat="1" ht="15" customHeight="1">
      <c r="C136" s="1"/>
      <c r="D136" s="1"/>
      <c r="E136" s="1"/>
      <c r="G136" s="168"/>
      <c r="H136" s="1"/>
    </row>
    <row r="137" spans="1:16" s="127" customFormat="1" ht="15" customHeight="1">
      <c r="C137" s="1"/>
      <c r="D137" s="1"/>
      <c r="E137" s="1"/>
      <c r="F137" s="164" t="s">
        <v>384</v>
      </c>
      <c r="G137" s="169" t="s">
        <v>166</v>
      </c>
      <c r="H137" s="1"/>
      <c r="I137" s="1"/>
      <c r="J137" s="1"/>
      <c r="K137" s="1"/>
      <c r="L137" s="1"/>
    </row>
    <row r="138" spans="1:16" s="127" customFormat="1" ht="15" customHeight="1">
      <c r="C138" s="1"/>
      <c r="D138" s="1"/>
      <c r="E138" s="1"/>
      <c r="F138" s="1" t="s">
        <v>385</v>
      </c>
      <c r="G138" s="1" t="s">
        <v>386</v>
      </c>
      <c r="H138" s="1"/>
      <c r="I138" s="1"/>
      <c r="J138" s="1"/>
      <c r="K138" s="1"/>
      <c r="L138" s="1"/>
    </row>
    <row r="139" spans="1:16" s="127" customFormat="1" ht="15" customHeight="1">
      <c r="F139" s="1" t="s">
        <v>387</v>
      </c>
      <c r="G139" s="1" t="s">
        <v>388</v>
      </c>
      <c r="I139" s="1"/>
      <c r="J139" s="1"/>
      <c r="K139" s="1"/>
      <c r="L139" s="1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H142" s="168"/>
    </row>
    <row r="143" spans="1:16" s="127" customFormat="1" ht="15" customHeight="1">
      <c r="G143" s="168"/>
      <c r="H143" s="168"/>
      <c r="O143" s="9"/>
      <c r="P143" s="9"/>
    </row>
    <row r="144" spans="1:16" ht="15" customHeight="1">
      <c r="O144" s="9"/>
      <c r="P144" s="9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s="127" customFormat="1" ht="15" customHeight="1">
      <c r="G150" s="168"/>
      <c r="H150" s="168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  <row r="152" spans="1:12" ht="15" customHeight="1">
      <c r="A152" s="127"/>
      <c r="B152" s="127"/>
      <c r="C152" s="127"/>
      <c r="D152" s="127"/>
      <c r="E152" s="127"/>
      <c r="F152" s="127"/>
      <c r="G152" s="168"/>
      <c r="H152" s="168"/>
      <c r="I152" s="127"/>
      <c r="J152" s="127"/>
      <c r="K152" s="127"/>
      <c r="L152" s="127"/>
    </row>
  </sheetData>
  <mergeCells count="40"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  <mergeCell ref="B26:C27"/>
    <mergeCell ref="A112:H113"/>
    <mergeCell ref="A86:A94"/>
    <mergeCell ref="F97:G97"/>
    <mergeCell ref="A98:A99"/>
    <mergeCell ref="B98:C99"/>
    <mergeCell ref="F98:G99"/>
    <mergeCell ref="A100:A108"/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</mergeCells>
  <phoneticPr fontId="85" type="noConversion"/>
  <hyperlinks>
    <hyperlink ref="A2" location="MENU!A1" display="BACK TO MENU" xr:uid="{F6C30CB8-F7DE-4128-8A7B-C8EF7E9030C7}"/>
    <hyperlink ref="A119" r:id="rId1" display="http://www.tslines.com/" xr:uid="{523811F3-9E70-455B-ABE1-250E04160A56}"/>
    <hyperlink ref="F119" r:id="rId2" display="http://www.tslines.com/" xr:uid="{476BF40D-A9F9-44F1-B6C2-995020CFB37B}"/>
    <hyperlink ref="G132" r:id="rId3" xr:uid="{6EA0FCBE-B971-4F82-B945-5301EDA0A28B}"/>
    <hyperlink ref="G137" r:id="rId4" xr:uid="{727B5C35-A77C-410F-A793-515BAEA07B34}"/>
    <hyperlink ref="B132" r:id="rId5" xr:uid="{C62C59F4-569A-4B42-B270-14A241FDDCE0}"/>
    <hyperlink ref="G127" r:id="rId6" display="mailto:cus.tslhph@tslines.com.vn" xr:uid="{61DA97A8-F389-4F98-92B5-5F7102B9A184}"/>
    <hyperlink ref="B127" r:id="rId7" display="mailto:cus.tslhph@tslines.com.vn" xr:uid="{5FACB4B2-3EF9-4982-B56A-29E4F2CC3259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4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1" t="s">
        <v>444</v>
      </c>
      <c r="B3" s="371"/>
      <c r="C3" s="371"/>
      <c r="D3" s="371"/>
      <c r="E3" s="371"/>
      <c r="F3" s="371"/>
      <c r="G3" s="371"/>
      <c r="H3" s="37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390</v>
      </c>
      <c r="B10" s="201" t="s">
        <v>445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276</v>
      </c>
      <c r="B11" s="131" t="s">
        <v>277</v>
      </c>
      <c r="C11" s="132" t="s">
        <v>278</v>
      </c>
      <c r="D11" s="133" t="s">
        <v>279</v>
      </c>
      <c r="E11" s="153" t="s">
        <v>280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64" t="s">
        <v>284</v>
      </c>
      <c r="B12" s="366"/>
      <c r="C12" s="367"/>
      <c r="D12" s="136" t="s">
        <v>285</v>
      </c>
      <c r="E12" s="139" t="s">
        <v>286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85"/>
      <c r="B13" s="368"/>
      <c r="C13" s="369"/>
      <c r="D13" s="140" t="s">
        <v>289</v>
      </c>
      <c r="E13" s="155" t="s">
        <v>290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61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G14" s="14"/>
      <c r="H14" s="14"/>
      <c r="I14" s="14"/>
      <c r="J14" s="14"/>
      <c r="K14" s="14"/>
      <c r="L14" s="14"/>
    </row>
    <row r="15" spans="1:206" ht="1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G15" s="14"/>
      <c r="H15" s="14"/>
      <c r="I15" s="14"/>
      <c r="J15" s="14"/>
      <c r="K15" s="14"/>
      <c r="L15" s="14"/>
    </row>
    <row r="16" spans="1:206" ht="1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G16" s="14"/>
      <c r="H16" s="14"/>
      <c r="I16" s="14"/>
      <c r="J16" s="14"/>
      <c r="K16" s="14"/>
      <c r="L16" s="14"/>
    </row>
    <row r="17" spans="1:12" ht="15" customHeight="1">
      <c r="A17" s="361"/>
      <c r="B17" s="273" t="s">
        <v>294</v>
      </c>
      <c r="C17" s="186" t="s">
        <v>300</v>
      </c>
      <c r="D17" s="142">
        <v>45957</v>
      </c>
      <c r="E17" s="307" t="s">
        <v>301</v>
      </c>
      <c r="G17" s="14"/>
      <c r="H17" s="14"/>
      <c r="I17" s="14"/>
      <c r="J17" s="14"/>
      <c r="K17" s="14"/>
      <c r="L17" s="14"/>
    </row>
    <row r="18" spans="1:12" ht="15" customHeight="1">
      <c r="A18" s="361"/>
      <c r="B18" s="273" t="s">
        <v>302</v>
      </c>
      <c r="C18" s="186"/>
      <c r="D18" s="303" t="s">
        <v>303</v>
      </c>
      <c r="E18" s="143"/>
      <c r="F18" s="14"/>
      <c r="G18" s="14"/>
      <c r="H18" s="14"/>
      <c r="I18" s="14"/>
      <c r="J18" s="14"/>
      <c r="K18" s="14"/>
    </row>
    <row r="19" spans="1:12" ht="1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14"/>
      <c r="G19" s="14"/>
      <c r="H19" s="14"/>
      <c r="I19" s="14"/>
      <c r="J19" s="14"/>
      <c r="K19" s="14"/>
    </row>
    <row r="20" spans="1:12" ht="15" customHeight="1">
      <c r="A20" s="361"/>
      <c r="B20" s="273" t="s">
        <v>305</v>
      </c>
      <c r="C20" s="186" t="s">
        <v>306</v>
      </c>
      <c r="D20" s="142">
        <f t="shared" ref="D20:D21" si="1">D19+7</f>
        <v>45971</v>
      </c>
      <c r="E20" s="143">
        <f t="shared" si="0"/>
        <v>45973</v>
      </c>
      <c r="F20" s="14"/>
      <c r="G20" s="14"/>
      <c r="H20" s="14"/>
      <c r="I20" s="14"/>
      <c r="J20" s="14"/>
      <c r="K20" s="14"/>
    </row>
    <row r="21" spans="1:12" ht="15" customHeight="1">
      <c r="A21" s="361"/>
      <c r="B21" s="273" t="s">
        <v>294</v>
      </c>
      <c r="C21" s="186" t="s">
        <v>307</v>
      </c>
      <c r="D21" s="142">
        <f t="shared" si="1"/>
        <v>45978</v>
      </c>
      <c r="E21" s="143">
        <f t="shared" si="0"/>
        <v>45980</v>
      </c>
      <c r="F21" s="14"/>
      <c r="G21" s="14"/>
      <c r="H21" s="14"/>
      <c r="I21" s="14"/>
      <c r="J21" s="14"/>
      <c r="K21" s="14"/>
    </row>
    <row r="22" spans="1:12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276</v>
      </c>
      <c r="B25" s="131" t="s">
        <v>277</v>
      </c>
      <c r="C25" s="132" t="s">
        <v>278</v>
      </c>
      <c r="D25" s="133" t="s">
        <v>279</v>
      </c>
      <c r="E25" s="153" t="s">
        <v>280</v>
      </c>
      <c r="F25" s="14"/>
      <c r="G25" s="14"/>
      <c r="H25" s="14"/>
      <c r="I25" s="14"/>
      <c r="J25" s="14"/>
      <c r="K25" s="14"/>
    </row>
    <row r="26" spans="1:12" ht="15" customHeight="1">
      <c r="A26" s="364" t="s">
        <v>284</v>
      </c>
      <c r="B26" s="366"/>
      <c r="C26" s="367"/>
      <c r="D26" s="136" t="s">
        <v>285</v>
      </c>
      <c r="E26" s="139" t="s">
        <v>315</v>
      </c>
      <c r="F26" s="14"/>
      <c r="G26" s="14"/>
      <c r="H26" s="14"/>
      <c r="I26" s="14"/>
      <c r="J26" s="14"/>
      <c r="K26" s="14"/>
    </row>
    <row r="27" spans="1:12" ht="15" customHeight="1">
      <c r="A27" s="365"/>
      <c r="B27" s="368"/>
      <c r="C27" s="369"/>
      <c r="D27" s="140" t="s">
        <v>57</v>
      </c>
      <c r="E27" s="155" t="s">
        <v>290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61" t="s">
        <v>55</v>
      </c>
      <c r="B28" s="273" t="s">
        <v>322</v>
      </c>
      <c r="C28" s="186" t="s">
        <v>323</v>
      </c>
      <c r="D28" s="142">
        <v>45940</v>
      </c>
      <c r="E28" s="143">
        <f t="shared" ref="E28:E36" si="2">D28+3</f>
        <v>45943</v>
      </c>
    </row>
    <row r="29" spans="1:12" ht="15" customHeight="1">
      <c r="A29" s="361"/>
      <c r="B29" s="273" t="s">
        <v>324</v>
      </c>
      <c r="C29" s="186" t="s">
        <v>325</v>
      </c>
      <c r="D29" s="142">
        <v>45945</v>
      </c>
      <c r="E29" s="143">
        <f t="shared" si="2"/>
        <v>45948</v>
      </c>
      <c r="F29" s="14"/>
      <c r="G29" s="14"/>
      <c r="H29" s="14"/>
      <c r="I29" s="14"/>
      <c r="J29" s="14"/>
      <c r="K29" s="14"/>
    </row>
    <row r="30" spans="1:12" ht="15" customHeight="1">
      <c r="A30" s="361"/>
      <c r="B30" s="273" t="s">
        <v>326</v>
      </c>
      <c r="C30" s="186" t="s">
        <v>323</v>
      </c>
      <c r="D30" s="306" t="s">
        <v>301</v>
      </c>
      <c r="E30" s="143"/>
      <c r="F30" s="14"/>
      <c r="G30" s="14"/>
      <c r="H30" s="14"/>
      <c r="I30" s="14"/>
      <c r="J30" s="14"/>
      <c r="K30" s="14"/>
    </row>
    <row r="31" spans="1:12" ht="15" customHeight="1">
      <c r="A31" s="361"/>
      <c r="B31" s="273" t="s">
        <v>322</v>
      </c>
      <c r="C31" s="186" t="s">
        <v>327</v>
      </c>
      <c r="D31" s="306" t="s">
        <v>301</v>
      </c>
      <c r="E31" s="143"/>
      <c r="F31" s="14"/>
      <c r="G31" s="14"/>
      <c r="H31" s="14"/>
      <c r="I31" s="14"/>
      <c r="J31" s="14"/>
      <c r="K31" s="14"/>
    </row>
    <row r="32" spans="1:12" ht="15" customHeight="1">
      <c r="A32" s="361"/>
      <c r="B32" s="273" t="s">
        <v>324</v>
      </c>
      <c r="C32" s="186" t="s">
        <v>328</v>
      </c>
      <c r="D32" s="306" t="s">
        <v>301</v>
      </c>
      <c r="E32" s="143"/>
      <c r="F32" s="14"/>
      <c r="G32" s="14"/>
      <c r="H32" s="14"/>
      <c r="I32" s="14"/>
      <c r="J32" s="14"/>
      <c r="K32" s="14"/>
    </row>
    <row r="33" spans="1:206" ht="15" customHeight="1">
      <c r="A33" s="361"/>
      <c r="B33" s="273" t="s">
        <v>326</v>
      </c>
      <c r="C33" s="186" t="s">
        <v>327</v>
      </c>
      <c r="D33" s="142">
        <v>45966</v>
      </c>
      <c r="E33" s="143">
        <f t="shared" si="2"/>
        <v>45969</v>
      </c>
      <c r="F33" s="14"/>
      <c r="G33" s="14"/>
      <c r="H33" s="14"/>
      <c r="I33" s="14"/>
      <c r="J33" s="14"/>
      <c r="K33" s="14"/>
    </row>
    <row r="34" spans="1:206" ht="15" customHeight="1">
      <c r="A34" s="361"/>
      <c r="B34" s="273" t="s">
        <v>322</v>
      </c>
      <c r="C34" s="186" t="s">
        <v>329</v>
      </c>
      <c r="D34" s="142">
        <f t="shared" ref="D34:D35" si="3">D33+7</f>
        <v>45973</v>
      </c>
      <c r="E34" s="143">
        <f t="shared" si="2"/>
        <v>45976</v>
      </c>
      <c r="F34" s="14"/>
      <c r="G34" s="14"/>
      <c r="H34" s="14"/>
      <c r="I34" s="14"/>
      <c r="J34" s="14"/>
      <c r="K34" s="14"/>
    </row>
    <row r="35" spans="1:206" ht="15" customHeight="1">
      <c r="A35" s="361"/>
      <c r="B35" s="273" t="s">
        <v>324</v>
      </c>
      <c r="C35" s="186" t="s">
        <v>330</v>
      </c>
      <c r="D35" s="142">
        <f t="shared" si="3"/>
        <v>45980</v>
      </c>
      <c r="E35" s="143">
        <f t="shared" si="2"/>
        <v>45983</v>
      </c>
      <c r="F35" s="14"/>
      <c r="G35" s="14"/>
      <c r="H35" s="14"/>
      <c r="I35" s="14"/>
      <c r="J35" s="14"/>
      <c r="K35" s="14"/>
    </row>
    <row r="36" spans="1:206" ht="15" customHeight="1" thickBot="1">
      <c r="A36" s="362"/>
      <c r="B36" s="272" t="s">
        <v>326</v>
      </c>
      <c r="C36" s="148" t="s">
        <v>329</v>
      </c>
      <c r="D36" s="147">
        <f>D35+7</f>
        <v>45987</v>
      </c>
      <c r="E36" s="148">
        <f t="shared" si="2"/>
        <v>45990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276</v>
      </c>
      <c r="B39" s="131" t="s">
        <v>277</v>
      </c>
      <c r="C39" s="132" t="s">
        <v>278</v>
      </c>
      <c r="D39" s="133" t="s">
        <v>279</v>
      </c>
      <c r="E39" s="153" t="s">
        <v>334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64" t="s">
        <v>284</v>
      </c>
      <c r="B40" s="366"/>
      <c r="C40" s="367"/>
      <c r="D40" s="136" t="s">
        <v>285</v>
      </c>
      <c r="E40" s="139" t="s">
        <v>315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65"/>
      <c r="B41" s="368"/>
      <c r="C41" s="369"/>
      <c r="D41" s="140" t="s">
        <v>62</v>
      </c>
      <c r="E41" s="155" t="s">
        <v>340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60" t="s">
        <v>60</v>
      </c>
      <c r="B42" s="142" t="s">
        <v>343</v>
      </c>
      <c r="C42" s="143" t="s">
        <v>344</v>
      </c>
      <c r="D42" s="301" t="s">
        <v>301</v>
      </c>
      <c r="E42" s="186"/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61"/>
      <c r="B43" s="142" t="s">
        <v>345</v>
      </c>
      <c r="C43" s="186" t="s">
        <v>304</v>
      </c>
      <c r="D43" s="144">
        <v>45937</v>
      </c>
      <c r="E43" s="186">
        <f t="shared" ref="E43:E49" si="4">D43+3</f>
        <v>45940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61"/>
      <c r="B44" s="142" t="s">
        <v>343</v>
      </c>
      <c r="C44" s="186" t="s">
        <v>346</v>
      </c>
      <c r="D44" s="144">
        <f t="shared" ref="D44:D50" si="5">D43+7</f>
        <v>45944</v>
      </c>
      <c r="E44" s="186">
        <f t="shared" si="4"/>
        <v>45947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61"/>
      <c r="B45" s="142" t="s">
        <v>345</v>
      </c>
      <c r="C45" s="186" t="s">
        <v>308</v>
      </c>
      <c r="D45" s="144">
        <f t="shared" si="5"/>
        <v>45951</v>
      </c>
      <c r="E45" s="186">
        <f t="shared" si="4"/>
        <v>45954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61"/>
      <c r="B46" s="142" t="s">
        <v>343</v>
      </c>
      <c r="C46" s="186" t="s">
        <v>347</v>
      </c>
      <c r="D46" s="144">
        <f t="shared" si="5"/>
        <v>45958</v>
      </c>
      <c r="E46" s="186">
        <f t="shared" si="4"/>
        <v>45961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61"/>
      <c r="B47" s="142" t="s">
        <v>345</v>
      </c>
      <c r="C47" s="186" t="s">
        <v>325</v>
      </c>
      <c r="D47" s="144">
        <f t="shared" si="5"/>
        <v>45965</v>
      </c>
      <c r="E47" s="186">
        <f t="shared" si="4"/>
        <v>45968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61"/>
      <c r="B48" s="142" t="s">
        <v>343</v>
      </c>
      <c r="C48" s="186" t="s">
        <v>348</v>
      </c>
      <c r="D48" s="144">
        <f t="shared" si="5"/>
        <v>45972</v>
      </c>
      <c r="E48" s="186">
        <f t="shared" si="4"/>
        <v>45975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1"/>
      <c r="B49" s="142" t="s">
        <v>345</v>
      </c>
      <c r="C49" s="186" t="s">
        <v>328</v>
      </c>
      <c r="D49" s="144">
        <f t="shared" si="5"/>
        <v>45979</v>
      </c>
      <c r="E49" s="186">
        <f t="shared" si="4"/>
        <v>45982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2"/>
      <c r="B50" s="147" t="s">
        <v>343</v>
      </c>
      <c r="C50" s="148" t="s">
        <v>349</v>
      </c>
      <c r="D50" s="149">
        <f t="shared" si="5"/>
        <v>45986</v>
      </c>
      <c r="E50" s="148">
        <f>D50+3</f>
        <v>45989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350</v>
      </c>
      <c r="K53" s="157"/>
      <c r="L53" s="157"/>
      <c r="M53" s="157"/>
    </row>
    <row r="54" spans="1:206" s="156" customFormat="1" ht="15" customHeight="1">
      <c r="A54" s="363" t="s">
        <v>351</v>
      </c>
      <c r="B54" s="363"/>
      <c r="C54" s="363"/>
      <c r="D54" s="363"/>
      <c r="E54" s="363"/>
      <c r="F54" s="363"/>
      <c r="G54" s="363"/>
      <c r="H54" s="363"/>
      <c r="I54" s="158"/>
      <c r="J54" s="159"/>
    </row>
    <row r="55" spans="1:206" s="156" customFormat="1" ht="15" customHeight="1">
      <c r="A55" s="363"/>
      <c r="B55" s="363"/>
      <c r="C55" s="363"/>
      <c r="D55" s="363"/>
      <c r="E55" s="363"/>
      <c r="F55" s="363"/>
      <c r="G55" s="363"/>
      <c r="H55" s="363"/>
      <c r="I55" s="158"/>
      <c r="J55" s="159"/>
    </row>
    <row r="56" spans="1:206" s="156" customFormat="1" ht="15" customHeight="1">
      <c r="A56" s="156" t="s">
        <v>352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353</v>
      </c>
      <c r="B58" s="43"/>
      <c r="C58" s="43"/>
      <c r="D58" s="43"/>
      <c r="E58" s="43"/>
      <c r="F58" s="164" t="s">
        <v>354</v>
      </c>
      <c r="G58" s="162"/>
      <c r="H58" s="162"/>
      <c r="I58" s="167"/>
      <c r="J58" s="167"/>
    </row>
    <row r="59" spans="1:206" s="127" customFormat="1" ht="15" customHeight="1">
      <c r="A59" s="165" t="s">
        <v>355</v>
      </c>
      <c r="B59" s="1"/>
      <c r="C59" s="1"/>
      <c r="D59" s="1"/>
      <c r="E59" s="166"/>
      <c r="F59" s="1" t="s">
        <v>356</v>
      </c>
      <c r="G59" s="162"/>
      <c r="H59" s="162"/>
    </row>
    <row r="60" spans="1:206" s="127" customFormat="1" ht="15" customHeight="1">
      <c r="A60" s="1" t="s">
        <v>357</v>
      </c>
      <c r="B60" s="1"/>
      <c r="C60" s="1"/>
      <c r="D60" s="1"/>
      <c r="E60" s="166"/>
      <c r="F60" s="1" t="s">
        <v>358</v>
      </c>
      <c r="G60" s="162"/>
      <c r="H60" s="162"/>
    </row>
    <row r="61" spans="1:206" s="127" customFormat="1" ht="15" customHeight="1">
      <c r="A61" s="1" t="s">
        <v>359</v>
      </c>
      <c r="B61" s="1"/>
      <c r="C61" s="1"/>
      <c r="D61" s="166"/>
      <c r="E61" s="166"/>
      <c r="F61" s="1" t="s">
        <v>359</v>
      </c>
      <c r="G61" s="162"/>
      <c r="H61" s="162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"/>
      <c r="J62" s="1"/>
    </row>
    <row r="63" spans="1:206" s="127" customFormat="1" ht="15" customHeight="1">
      <c r="A63" s="164" t="s">
        <v>360</v>
      </c>
      <c r="B63" s="43"/>
      <c r="C63" s="1"/>
      <c r="D63" s="1"/>
      <c r="E63" s="1"/>
      <c r="F63" s="164" t="s">
        <v>360</v>
      </c>
      <c r="G63" s="162"/>
      <c r="H63" s="162"/>
      <c r="I63" s="1"/>
      <c r="J63" s="1"/>
    </row>
    <row r="64" spans="1:206" s="127" customFormat="1" ht="15" customHeight="1">
      <c r="A64" s="1" t="s">
        <v>361</v>
      </c>
      <c r="B64" s="1" t="s">
        <v>362</v>
      </c>
      <c r="C64" s="1"/>
      <c r="D64" s="1"/>
      <c r="E64" s="1"/>
      <c r="F64" s="1" t="s">
        <v>363</v>
      </c>
      <c r="G64" s="1" t="s">
        <v>364</v>
      </c>
      <c r="H64" s="1"/>
      <c r="I64" s="1"/>
      <c r="J64" s="1"/>
    </row>
    <row r="65" spans="1:12" s="127" customFormat="1" ht="15" customHeight="1">
      <c r="A65" s="1" t="s">
        <v>365</v>
      </c>
      <c r="B65" s="1" t="s">
        <v>366</v>
      </c>
      <c r="C65" s="1"/>
      <c r="D65" s="1"/>
      <c r="E65" s="1"/>
      <c r="F65" s="1" t="s">
        <v>367</v>
      </c>
      <c r="G65" s="1" t="s">
        <v>368</v>
      </c>
      <c r="H65" s="162"/>
      <c r="I65" s="1"/>
      <c r="J65" s="1"/>
    </row>
    <row r="66" spans="1:12" s="127" customFormat="1" ht="15" customHeight="1">
      <c r="A66" s="1" t="s">
        <v>369</v>
      </c>
      <c r="B66" s="1" t="s">
        <v>370</v>
      </c>
      <c r="C66" s="1"/>
      <c r="D66" s="1"/>
      <c r="E66" s="1"/>
      <c r="H66" s="167"/>
      <c r="I66" s="1"/>
      <c r="J66" s="1"/>
    </row>
    <row r="67" spans="1:12" s="127" customFormat="1" ht="15" customHeight="1">
      <c r="A67" s="1" t="s">
        <v>371</v>
      </c>
      <c r="B67" s="1" t="s">
        <v>372</v>
      </c>
      <c r="C67" s="1"/>
      <c r="D67" s="1"/>
      <c r="E67" s="1"/>
      <c r="H67" s="167"/>
      <c r="I67" s="1"/>
      <c r="J67" s="1"/>
    </row>
    <row r="68" spans="1:12" s="127" customFormat="1" ht="15" customHeight="1">
      <c r="A68" s="1"/>
      <c r="B68" s="1"/>
      <c r="C68" s="1"/>
      <c r="D68" s="1"/>
      <c r="E68" s="1"/>
      <c r="G68" s="168"/>
      <c r="H68" s="168"/>
      <c r="I68" s="1"/>
      <c r="J68" s="1"/>
    </row>
    <row r="69" spans="1:12" s="127" customFormat="1" ht="15" customHeight="1">
      <c r="A69" s="164" t="s">
        <v>373</v>
      </c>
      <c r="B69" s="169" t="s">
        <v>118</v>
      </c>
      <c r="C69" s="1"/>
      <c r="D69" s="1"/>
      <c r="E69" s="1"/>
      <c r="F69" s="164" t="s">
        <v>373</v>
      </c>
      <c r="G69" s="169" t="s">
        <v>118</v>
      </c>
      <c r="H69" s="168"/>
      <c r="I69" s="1"/>
      <c r="J69" s="1"/>
    </row>
    <row r="70" spans="1:12" s="127" customFormat="1" ht="15" customHeight="1">
      <c r="A70" s="170" t="s">
        <v>374</v>
      </c>
      <c r="B70" s="1"/>
      <c r="C70" s="1"/>
      <c r="D70" s="1"/>
      <c r="E70" s="1"/>
      <c r="F70" s="1" t="s">
        <v>375</v>
      </c>
      <c r="G70" s="1"/>
      <c r="H70" s="168"/>
      <c r="I70" s="1"/>
      <c r="J70" s="1"/>
    </row>
    <row r="71" spans="1:12" s="127" customFormat="1" ht="15" customHeight="1">
      <c r="A71" s="170" t="s">
        <v>376</v>
      </c>
      <c r="B71" s="169"/>
      <c r="C71" s="1"/>
      <c r="D71" s="1"/>
      <c r="E71" s="1"/>
      <c r="F71" s="1" t="s">
        <v>377</v>
      </c>
      <c r="G71" s="1"/>
      <c r="H71" s="168"/>
      <c r="I71" s="1"/>
      <c r="J71" s="1"/>
    </row>
    <row r="72" spans="1:12" s="127" customFormat="1" ht="15" customHeight="1">
      <c r="A72" s="170" t="s">
        <v>378</v>
      </c>
      <c r="B72" s="169"/>
      <c r="C72" s="1"/>
      <c r="D72" s="1"/>
      <c r="E72" s="1"/>
      <c r="G72" s="168"/>
      <c r="H72" s="1"/>
      <c r="I72" s="1"/>
      <c r="J72" s="1"/>
    </row>
    <row r="73" spans="1:12" s="127" customFormat="1" ht="15" customHeight="1">
      <c r="A73" s="170"/>
      <c r="B73" s="169"/>
      <c r="C73" s="1"/>
      <c r="D73" s="1"/>
      <c r="E73" s="1"/>
      <c r="G73" s="168"/>
      <c r="H73" s="1"/>
    </row>
    <row r="74" spans="1:12" s="127" customFormat="1" ht="15" customHeight="1">
      <c r="A74" s="164" t="s">
        <v>379</v>
      </c>
      <c r="B74" s="169" t="s">
        <v>130</v>
      </c>
      <c r="C74" s="1"/>
      <c r="D74" s="1"/>
      <c r="E74" s="1"/>
      <c r="F74" s="164" t="s">
        <v>379</v>
      </c>
      <c r="G74" s="169" t="s">
        <v>130</v>
      </c>
      <c r="H74" s="1"/>
    </row>
    <row r="75" spans="1:12" s="127" customFormat="1" ht="15" customHeight="1">
      <c r="A75" s="170" t="s">
        <v>380</v>
      </c>
      <c r="B75" s="1"/>
      <c r="C75" s="1"/>
      <c r="D75" s="1"/>
      <c r="E75" s="1"/>
      <c r="F75" s="170" t="s">
        <v>381</v>
      </c>
      <c r="G75" s="1"/>
      <c r="H75" s="1"/>
    </row>
    <row r="76" spans="1:12" s="127" customFormat="1" ht="15" customHeight="1">
      <c r="A76" s="1" t="s">
        <v>382</v>
      </c>
      <c r="B76" s="1"/>
      <c r="C76" s="1"/>
      <c r="D76" s="1"/>
      <c r="E76" s="1"/>
      <c r="H76" s="1"/>
    </row>
    <row r="77" spans="1:12" s="127" customFormat="1" ht="15" customHeight="1">
      <c r="A77" s="170" t="s">
        <v>383</v>
      </c>
      <c r="B77" s="1"/>
      <c r="C77" s="1"/>
      <c r="D77" s="1"/>
      <c r="E77" s="1"/>
      <c r="G77" s="168"/>
      <c r="H77" s="1"/>
    </row>
    <row r="78" spans="1:12" s="127" customFormat="1" ht="15" customHeight="1">
      <c r="C78" s="1"/>
      <c r="D78" s="1"/>
      <c r="E78" s="1"/>
      <c r="G78" s="168"/>
      <c r="H78" s="1"/>
    </row>
    <row r="79" spans="1:12" s="127" customFormat="1" ht="15" customHeight="1">
      <c r="C79" s="1"/>
      <c r="D79" s="1"/>
      <c r="E79" s="1"/>
      <c r="F79" s="164" t="s">
        <v>384</v>
      </c>
      <c r="G79" s="169" t="s">
        <v>166</v>
      </c>
      <c r="H79" s="1"/>
      <c r="I79" s="1"/>
      <c r="J79" s="1"/>
      <c r="K79" s="1"/>
      <c r="L79" s="1"/>
    </row>
    <row r="80" spans="1:12" s="127" customFormat="1" ht="15" customHeight="1">
      <c r="C80" s="1"/>
      <c r="D80" s="1"/>
      <c r="E80" s="1"/>
      <c r="F80" s="1" t="s">
        <v>385</v>
      </c>
      <c r="G80" s="1" t="s">
        <v>386</v>
      </c>
      <c r="H80" s="1"/>
      <c r="I80" s="1"/>
      <c r="J80" s="1"/>
      <c r="K80" s="1"/>
      <c r="L80" s="1"/>
    </row>
    <row r="81" spans="1:16" s="127" customFormat="1" ht="15" customHeight="1">
      <c r="F81" s="1" t="s">
        <v>387</v>
      </c>
      <c r="G81" s="1" t="s">
        <v>388</v>
      </c>
      <c r="I81" s="1"/>
      <c r="J81" s="1"/>
      <c r="K81" s="1"/>
      <c r="L81" s="1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H84" s="168"/>
    </row>
    <row r="85" spans="1:16" s="127" customFormat="1" ht="15" customHeight="1">
      <c r="G85" s="168"/>
      <c r="H85" s="168"/>
      <c r="O85" s="9"/>
      <c r="P85" s="9"/>
    </row>
    <row r="86" spans="1:16" ht="15" customHeight="1">
      <c r="O86" s="9"/>
      <c r="P86" s="9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s="127" customFormat="1" ht="15" customHeight="1">
      <c r="G91" s="168"/>
      <c r="H91" s="168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  <row r="94" spans="1:16" ht="15" customHeight="1">
      <c r="A94" s="127"/>
      <c r="B94" s="127"/>
      <c r="C94" s="127"/>
      <c r="D94" s="127"/>
      <c r="E94" s="127"/>
      <c r="F94" s="127"/>
      <c r="G94" s="168"/>
      <c r="H94" s="168"/>
      <c r="I94" s="127"/>
      <c r="J94" s="127"/>
      <c r="K94" s="127"/>
      <c r="L94" s="127"/>
    </row>
  </sheetData>
  <mergeCells count="17"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  <mergeCell ref="C1:J1"/>
    <mergeCell ref="A3:H3"/>
    <mergeCell ref="A5:A8"/>
    <mergeCell ref="D5:E5"/>
    <mergeCell ref="D8:E8"/>
    <mergeCell ref="D6:E6"/>
    <mergeCell ref="D7:E7"/>
  </mergeCells>
  <phoneticPr fontId="85" type="noConversion"/>
  <hyperlinks>
    <hyperlink ref="A2" location="MENU!A1" display="BACK TO MENU" xr:uid="{0792B6F6-0E45-4F47-90D6-664503051ACB}"/>
    <hyperlink ref="A61" r:id="rId1" display="http://www.tslines.com/" xr:uid="{4CA1B7D5-BB0E-4200-B6B0-AA2ED6468B1D}"/>
    <hyperlink ref="F61" r:id="rId2" display="http://www.tslines.com/" xr:uid="{41BE2CD8-0A22-4FF9-91D2-41D8FB9D00B4}"/>
    <hyperlink ref="G74" r:id="rId3" xr:uid="{1B5E8A37-CC7B-42DF-856B-4EE7260E5AA8}"/>
    <hyperlink ref="G79" r:id="rId4" xr:uid="{D3A2FAE6-1A07-4426-869D-E062ED598070}"/>
    <hyperlink ref="B74" r:id="rId5" xr:uid="{BCA477F3-37FF-4389-A293-7F0CE0408EE9}"/>
    <hyperlink ref="G69" r:id="rId6" display="mailto:cus.tslhph@tslines.com.vn" xr:uid="{2F43930B-CE4A-4216-928C-2F26B26E177D}"/>
    <hyperlink ref="B69" r:id="rId7" display="mailto:cus.tslhph@tslines.com.vn" xr:uid="{CED26336-CAF6-4FAF-A4CE-BA851F504DDC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7"/>
  <sheetViews>
    <sheetView zoomScaleNormal="100"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1.140625" style="1" customWidth="1"/>
    <col min="6" max="6" width="23.570312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1" t="s">
        <v>446</v>
      </c>
      <c r="B3" s="371"/>
      <c r="C3" s="371"/>
      <c r="D3" s="371"/>
      <c r="E3" s="371"/>
      <c r="F3" s="371"/>
      <c r="G3" s="371"/>
      <c r="H3" s="37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390</v>
      </c>
      <c r="B10" s="201" t="s">
        <v>447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281</v>
      </c>
      <c r="F11" s="1"/>
      <c r="G11" s="1"/>
      <c r="H11" s="1"/>
      <c r="I11" s="1"/>
    </row>
    <row r="12" spans="1:206" s="14" customFormat="1" ht="1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1"/>
      <c r="G12" s="1"/>
      <c r="H12" s="1"/>
      <c r="I12" s="1"/>
      <c r="J12" s="208"/>
      <c r="K12" s="208"/>
    </row>
    <row r="13" spans="1:206" ht="15" customHeight="1">
      <c r="A13" s="384"/>
      <c r="B13" s="368"/>
      <c r="C13" s="369"/>
      <c r="D13" s="140" t="s">
        <v>289</v>
      </c>
      <c r="E13" s="209" t="s">
        <v>291</v>
      </c>
      <c r="G13" s="1"/>
      <c r="J13" s="208"/>
      <c r="K13" s="208"/>
    </row>
    <row r="14" spans="1:206" ht="15" customHeight="1">
      <c r="A14" s="36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G14" s="1"/>
      <c r="M14" s="166"/>
    </row>
    <row r="15" spans="1:206" ht="1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G15" s="1"/>
      <c r="M15" s="166"/>
    </row>
    <row r="16" spans="1:206" ht="1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G16" s="1"/>
      <c r="M16" s="166"/>
    </row>
    <row r="17" spans="1:13" ht="15" customHeight="1">
      <c r="A17" s="361"/>
      <c r="B17" s="273" t="s">
        <v>294</v>
      </c>
      <c r="C17" s="186" t="s">
        <v>300</v>
      </c>
      <c r="D17" s="142">
        <v>45957</v>
      </c>
      <c r="E17" s="143">
        <f t="shared" si="0"/>
        <v>45959</v>
      </c>
      <c r="G17" s="1"/>
      <c r="M17" s="166"/>
    </row>
    <row r="18" spans="1:13" ht="15" customHeight="1">
      <c r="A18" s="361"/>
      <c r="B18" s="273" t="s">
        <v>302</v>
      </c>
      <c r="C18" s="186"/>
      <c r="D18" s="303" t="s">
        <v>303</v>
      </c>
      <c r="E18" s="143"/>
      <c r="G18" s="1"/>
      <c r="M18" s="166"/>
    </row>
    <row r="19" spans="1:13" ht="1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G19" s="1"/>
      <c r="M19" s="166"/>
    </row>
    <row r="20" spans="1:13" ht="15" customHeight="1">
      <c r="A20" s="361"/>
      <c r="B20" s="273" t="s">
        <v>305</v>
      </c>
      <c r="C20" s="186" t="s">
        <v>306</v>
      </c>
      <c r="D20" s="142">
        <f t="shared" ref="D20:D21" si="1">D19+7</f>
        <v>45971</v>
      </c>
      <c r="E20" s="143">
        <f t="shared" si="0"/>
        <v>45973</v>
      </c>
      <c r="G20" s="1"/>
      <c r="M20" s="166"/>
    </row>
    <row r="21" spans="1:13" ht="15" customHeight="1">
      <c r="A21" s="361"/>
      <c r="B21" s="273" t="s">
        <v>294</v>
      </c>
      <c r="C21" s="186" t="s">
        <v>307</v>
      </c>
      <c r="D21" s="142">
        <f t="shared" si="1"/>
        <v>45978</v>
      </c>
      <c r="E21" s="143">
        <f t="shared" si="0"/>
        <v>45980</v>
      </c>
      <c r="G21" s="1"/>
      <c r="M21" s="166"/>
    </row>
    <row r="22" spans="1:13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34" t="s">
        <v>311</v>
      </c>
      <c r="F24" s="135" t="s">
        <v>281</v>
      </c>
      <c r="G24" s="1"/>
    </row>
    <row r="25" spans="1:13" s="14" customFormat="1" ht="15" customHeight="1">
      <c r="A25" s="364" t="s">
        <v>284</v>
      </c>
      <c r="B25" s="366"/>
      <c r="C25" s="367"/>
      <c r="D25" s="136" t="s">
        <v>285</v>
      </c>
      <c r="E25" s="137" t="s">
        <v>286</v>
      </c>
      <c r="F25" s="297" t="s">
        <v>315</v>
      </c>
      <c r="G25" s="1"/>
    </row>
    <row r="26" spans="1:13" s="14" customFormat="1" ht="15" customHeight="1">
      <c r="A26" s="365"/>
      <c r="B26" s="368"/>
      <c r="C26" s="369"/>
      <c r="D26" s="140" t="s">
        <v>57</v>
      </c>
      <c r="E26" s="141" t="s">
        <v>318</v>
      </c>
      <c r="F26" s="291" t="s">
        <v>291</v>
      </c>
      <c r="G26" s="1"/>
    </row>
    <row r="27" spans="1:13" s="14" customFormat="1" ht="15" customHeight="1">
      <c r="A27" s="361" t="s">
        <v>55</v>
      </c>
      <c r="B27" s="273" t="s">
        <v>322</v>
      </c>
      <c r="C27" s="186" t="s">
        <v>323</v>
      </c>
      <c r="D27" s="142">
        <v>45940</v>
      </c>
      <c r="E27" s="144">
        <f t="shared" ref="E27:E28" si="2">D27+2</f>
        <v>45942</v>
      </c>
      <c r="F27" s="143">
        <f t="shared" ref="F27:F28" si="3">D27+3</f>
        <v>45943</v>
      </c>
      <c r="G27" s="1"/>
    </row>
    <row r="28" spans="1:13" s="14" customFormat="1" ht="15" customHeight="1">
      <c r="A28" s="361"/>
      <c r="B28" s="273" t="s">
        <v>324</v>
      </c>
      <c r="C28" s="186" t="s">
        <v>325</v>
      </c>
      <c r="D28" s="142">
        <v>45945</v>
      </c>
      <c r="E28" s="144">
        <f t="shared" si="2"/>
        <v>45947</v>
      </c>
      <c r="F28" s="143">
        <f t="shared" si="3"/>
        <v>45948</v>
      </c>
      <c r="G28" s="1"/>
    </row>
    <row r="29" spans="1:13" s="14" customFormat="1" ht="15" customHeight="1">
      <c r="A29" s="361"/>
      <c r="B29" s="273" t="s">
        <v>326</v>
      </c>
      <c r="C29" s="186" t="s">
        <v>323</v>
      </c>
      <c r="D29" s="306" t="s">
        <v>301</v>
      </c>
      <c r="E29" s="144"/>
      <c r="F29" s="143"/>
      <c r="G29" s="1"/>
    </row>
    <row r="30" spans="1:13" s="14" customFormat="1" ht="15" customHeight="1">
      <c r="A30" s="361"/>
      <c r="B30" s="273" t="s">
        <v>322</v>
      </c>
      <c r="C30" s="186" t="s">
        <v>327</v>
      </c>
      <c r="D30" s="306" t="s">
        <v>301</v>
      </c>
      <c r="E30" s="144"/>
      <c r="F30" s="143"/>
      <c r="G30" s="1"/>
    </row>
    <row r="31" spans="1:13" s="14" customFormat="1" ht="15" customHeight="1">
      <c r="A31" s="361"/>
      <c r="B31" s="273" t="s">
        <v>324</v>
      </c>
      <c r="C31" s="186" t="s">
        <v>328</v>
      </c>
      <c r="D31" s="306" t="s">
        <v>301</v>
      </c>
      <c r="E31" s="144"/>
      <c r="F31" s="143"/>
      <c r="G31" s="1"/>
    </row>
    <row r="32" spans="1:13" s="14" customFormat="1" ht="15" customHeight="1">
      <c r="A32" s="361"/>
      <c r="B32" s="273" t="s">
        <v>326</v>
      </c>
      <c r="C32" s="186" t="s">
        <v>327</v>
      </c>
      <c r="D32" s="142">
        <v>45966</v>
      </c>
      <c r="E32" s="144">
        <f t="shared" ref="E32" si="4">D32+2</f>
        <v>45968</v>
      </c>
      <c r="F32" s="143">
        <f t="shared" ref="F32" si="5">D32+3</f>
        <v>45969</v>
      </c>
      <c r="G32" s="1"/>
    </row>
    <row r="33" spans="1:16379" s="14" customFormat="1" ht="15" customHeight="1">
      <c r="A33" s="361"/>
      <c r="B33" s="273" t="s">
        <v>322</v>
      </c>
      <c r="C33" s="186" t="s">
        <v>329</v>
      </c>
      <c r="D33" s="142">
        <f t="shared" ref="D33:D34" si="6">D32+7</f>
        <v>45973</v>
      </c>
      <c r="E33" s="144">
        <f t="shared" ref="E33" si="7">D33+2</f>
        <v>45975</v>
      </c>
      <c r="F33" s="143">
        <f t="shared" ref="F33:F35" si="8">D33+3</f>
        <v>45976</v>
      </c>
      <c r="G33" s="1"/>
    </row>
    <row r="34" spans="1:16379" s="14" customFormat="1" ht="15" customHeight="1">
      <c r="A34" s="361"/>
      <c r="B34" s="273" t="s">
        <v>324</v>
      </c>
      <c r="C34" s="186" t="s">
        <v>330</v>
      </c>
      <c r="D34" s="142">
        <f t="shared" si="6"/>
        <v>45980</v>
      </c>
      <c r="E34" s="144">
        <f t="shared" ref="E34:E35" si="9">D34+2</f>
        <v>45982</v>
      </c>
      <c r="F34" s="143">
        <f t="shared" si="8"/>
        <v>45983</v>
      </c>
      <c r="G34" s="1"/>
    </row>
    <row r="35" spans="1:16379" s="14" customFormat="1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9">
        <f t="shared" si="9"/>
        <v>45989</v>
      </c>
      <c r="F35" s="148">
        <f t="shared" si="8"/>
        <v>45990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390</v>
      </c>
      <c r="B38" s="129" t="s">
        <v>448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276</v>
      </c>
      <c r="B39" s="131" t="s">
        <v>277</v>
      </c>
      <c r="C39" s="132" t="s">
        <v>278</v>
      </c>
      <c r="D39" s="133" t="s">
        <v>279</v>
      </c>
      <c r="E39" s="151" t="s">
        <v>333</v>
      </c>
      <c r="F39" s="151" t="s">
        <v>335</v>
      </c>
      <c r="G39" s="153" t="s">
        <v>336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64" t="s">
        <v>284</v>
      </c>
      <c r="B40" s="366"/>
      <c r="C40" s="367"/>
      <c r="D40" s="136" t="s">
        <v>285</v>
      </c>
      <c r="E40" s="138" t="s">
        <v>337</v>
      </c>
      <c r="F40" s="138" t="s">
        <v>338</v>
      </c>
      <c r="G40" s="139" t="s">
        <v>288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65"/>
      <c r="B41" s="368"/>
      <c r="C41" s="369"/>
      <c r="D41" s="140" t="s">
        <v>62</v>
      </c>
      <c r="E41" s="152" t="s">
        <v>339</v>
      </c>
      <c r="F41" s="152" t="s">
        <v>341</v>
      </c>
      <c r="G41" s="155" t="s">
        <v>342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60" t="s">
        <v>60</v>
      </c>
      <c r="B42" s="142" t="s">
        <v>343</v>
      </c>
      <c r="C42" s="143" t="s">
        <v>344</v>
      </c>
      <c r="D42" s="301" t="s">
        <v>301</v>
      </c>
      <c r="E42" s="144"/>
      <c r="F42" s="144"/>
      <c r="G42" s="143"/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61"/>
      <c r="B43" s="142" t="s">
        <v>345</v>
      </c>
      <c r="C43" s="186" t="s">
        <v>304</v>
      </c>
      <c r="D43" s="144">
        <v>45937</v>
      </c>
      <c r="E43" s="144">
        <f t="shared" ref="E43:E47" si="10">D43+1</f>
        <v>45938</v>
      </c>
      <c r="F43" s="144">
        <f t="shared" ref="F43:F47" si="11">D43+6</f>
        <v>45943</v>
      </c>
      <c r="G43" s="143">
        <f t="shared" ref="G43:G47" si="12">D43+8</f>
        <v>45945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61"/>
      <c r="B44" s="142" t="s">
        <v>343</v>
      </c>
      <c r="C44" s="186" t="s">
        <v>346</v>
      </c>
      <c r="D44" s="144">
        <f t="shared" ref="D44:D50" si="13">D43+7</f>
        <v>45944</v>
      </c>
      <c r="E44" s="144">
        <f t="shared" si="10"/>
        <v>45945</v>
      </c>
      <c r="F44" s="144">
        <f t="shared" si="11"/>
        <v>45950</v>
      </c>
      <c r="G44" s="143">
        <f t="shared" si="12"/>
        <v>45952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61"/>
      <c r="B45" s="142" t="s">
        <v>345</v>
      </c>
      <c r="C45" s="186" t="s">
        <v>308</v>
      </c>
      <c r="D45" s="144">
        <f t="shared" si="13"/>
        <v>45951</v>
      </c>
      <c r="E45" s="144">
        <f t="shared" si="10"/>
        <v>45952</v>
      </c>
      <c r="F45" s="144">
        <f t="shared" si="11"/>
        <v>45957</v>
      </c>
      <c r="G45" s="143">
        <f t="shared" si="12"/>
        <v>45959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61"/>
      <c r="B46" s="142" t="s">
        <v>343</v>
      </c>
      <c r="C46" s="186" t="s">
        <v>347</v>
      </c>
      <c r="D46" s="144">
        <f t="shared" si="13"/>
        <v>45958</v>
      </c>
      <c r="E46" s="144">
        <f t="shared" si="10"/>
        <v>45959</v>
      </c>
      <c r="F46" s="144">
        <f t="shared" si="11"/>
        <v>45964</v>
      </c>
      <c r="G46" s="143">
        <f t="shared" si="12"/>
        <v>45966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61"/>
      <c r="B47" s="142" t="s">
        <v>345</v>
      </c>
      <c r="C47" s="186" t="s">
        <v>325</v>
      </c>
      <c r="D47" s="144">
        <f t="shared" si="13"/>
        <v>45965</v>
      </c>
      <c r="E47" s="144">
        <f t="shared" si="10"/>
        <v>45966</v>
      </c>
      <c r="F47" s="144">
        <f t="shared" si="11"/>
        <v>45971</v>
      </c>
      <c r="G47" s="143">
        <f t="shared" si="12"/>
        <v>45973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61"/>
      <c r="B48" s="142" t="s">
        <v>343</v>
      </c>
      <c r="C48" s="186" t="s">
        <v>348</v>
      </c>
      <c r="D48" s="144">
        <f t="shared" si="13"/>
        <v>45972</v>
      </c>
      <c r="E48" s="144">
        <f t="shared" ref="E48:E50" si="14">D48+1</f>
        <v>45973</v>
      </c>
      <c r="F48" s="144">
        <f t="shared" ref="F48:F49" si="15">D48+6</f>
        <v>45978</v>
      </c>
      <c r="G48" s="143">
        <f t="shared" ref="G48:G49" si="16">D48+8</f>
        <v>45980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1"/>
      <c r="B49" s="142" t="s">
        <v>345</v>
      </c>
      <c r="C49" s="186" t="s">
        <v>328</v>
      </c>
      <c r="D49" s="144">
        <f t="shared" si="13"/>
        <v>45979</v>
      </c>
      <c r="E49" s="144">
        <f t="shared" si="14"/>
        <v>45980</v>
      </c>
      <c r="F49" s="144">
        <f t="shared" si="15"/>
        <v>45985</v>
      </c>
      <c r="G49" s="143">
        <f t="shared" si="16"/>
        <v>45987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62"/>
      <c r="B50" s="147" t="s">
        <v>343</v>
      </c>
      <c r="C50" s="148" t="s">
        <v>349</v>
      </c>
      <c r="D50" s="149">
        <f t="shared" si="13"/>
        <v>45986</v>
      </c>
      <c r="E50" s="149">
        <f t="shared" si="14"/>
        <v>45987</v>
      </c>
      <c r="F50" s="149">
        <f t="shared" ref="F50" si="17">D50+6</f>
        <v>45992</v>
      </c>
      <c r="G50" s="148">
        <f t="shared" ref="G50" si="18">D50+8</f>
        <v>45994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449</v>
      </c>
      <c r="B53" s="201" t="s">
        <v>450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276</v>
      </c>
      <c r="B54" s="131" t="s">
        <v>277</v>
      </c>
      <c r="C54" s="132" t="s">
        <v>278</v>
      </c>
      <c r="D54" s="133" t="s">
        <v>279</v>
      </c>
      <c r="E54" s="153" t="s">
        <v>280</v>
      </c>
      <c r="F54" s="388"/>
      <c r="G54" s="389"/>
      <c r="H54" s="133" t="s">
        <v>334</v>
      </c>
      <c r="I54" s="153" t="s">
        <v>451</v>
      </c>
    </row>
    <row r="55" spans="1:206" s="14" customFormat="1" ht="15" customHeight="1">
      <c r="A55" s="384" t="s">
        <v>284</v>
      </c>
      <c r="B55" s="366"/>
      <c r="C55" s="367"/>
      <c r="D55" s="136" t="s">
        <v>285</v>
      </c>
      <c r="E55" s="139" t="s">
        <v>286</v>
      </c>
      <c r="F55" s="386" t="s">
        <v>394</v>
      </c>
      <c r="G55" s="387"/>
      <c r="H55" s="195" t="s">
        <v>395</v>
      </c>
      <c r="I55" s="139" t="s">
        <v>452</v>
      </c>
      <c r="J55" s="208"/>
      <c r="K55" s="208"/>
      <c r="L55" s="208"/>
    </row>
    <row r="56" spans="1:206" ht="24" customHeight="1">
      <c r="A56" s="384"/>
      <c r="B56" s="368"/>
      <c r="C56" s="369"/>
      <c r="D56" s="140" t="s">
        <v>289</v>
      </c>
      <c r="E56" s="155" t="s">
        <v>290</v>
      </c>
      <c r="F56" s="386"/>
      <c r="G56" s="387"/>
      <c r="H56" s="211" t="s">
        <v>290</v>
      </c>
      <c r="I56" s="212" t="s">
        <v>453</v>
      </c>
      <c r="J56" s="208"/>
      <c r="K56" s="208"/>
      <c r="L56" s="208"/>
    </row>
    <row r="57" spans="1:206" ht="15" customHeight="1">
      <c r="A57" s="360" t="s">
        <v>49</v>
      </c>
      <c r="B57" s="273" t="s">
        <v>294</v>
      </c>
      <c r="C57" s="186" t="s">
        <v>295</v>
      </c>
      <c r="D57" s="142">
        <v>45937</v>
      </c>
      <c r="E57" s="143">
        <f t="shared" ref="E57:E65" si="19">D57+2</f>
        <v>45939</v>
      </c>
      <c r="F57" s="142" t="s">
        <v>454</v>
      </c>
      <c r="G57" s="143" t="s">
        <v>455</v>
      </c>
      <c r="H57" s="144">
        <v>45936</v>
      </c>
      <c r="I57" s="186">
        <f t="shared" ref="I57:I61" si="20">H57+1</f>
        <v>45937</v>
      </c>
      <c r="J57" s="208"/>
      <c r="K57" s="208"/>
      <c r="L57" s="208"/>
    </row>
    <row r="58" spans="1:206" ht="15" customHeight="1">
      <c r="A58" s="361"/>
      <c r="B58" s="273" t="s">
        <v>296</v>
      </c>
      <c r="C58" s="186" t="s">
        <v>297</v>
      </c>
      <c r="D58" s="142">
        <v>45942</v>
      </c>
      <c r="E58" s="143">
        <f t="shared" si="19"/>
        <v>45944</v>
      </c>
      <c r="F58" s="142" t="s">
        <v>456</v>
      </c>
      <c r="G58" s="143" t="s">
        <v>457</v>
      </c>
      <c r="H58" s="144">
        <f t="shared" ref="H58:H65" si="21">H57+7</f>
        <v>45943</v>
      </c>
      <c r="I58" s="186">
        <f t="shared" si="20"/>
        <v>45944</v>
      </c>
      <c r="J58" s="208"/>
      <c r="K58" s="208"/>
      <c r="L58" s="208"/>
    </row>
    <row r="59" spans="1:206" ht="15" customHeight="1">
      <c r="A59" s="361"/>
      <c r="B59" s="273" t="s">
        <v>298</v>
      </c>
      <c r="C59" s="186" t="s">
        <v>299</v>
      </c>
      <c r="D59" s="142">
        <v>45946</v>
      </c>
      <c r="E59" s="143">
        <f t="shared" si="19"/>
        <v>45948</v>
      </c>
      <c r="F59" s="142" t="s">
        <v>458</v>
      </c>
      <c r="G59" s="143" t="s">
        <v>457</v>
      </c>
      <c r="H59" s="144">
        <f t="shared" si="21"/>
        <v>45950</v>
      </c>
      <c r="I59" s="186">
        <f t="shared" si="20"/>
        <v>45951</v>
      </c>
      <c r="J59" s="208"/>
      <c r="K59" s="208"/>
      <c r="L59" s="208"/>
    </row>
    <row r="60" spans="1:206" ht="15" customHeight="1">
      <c r="A60" s="361"/>
      <c r="B60" s="273" t="s">
        <v>294</v>
      </c>
      <c r="C60" s="186" t="s">
        <v>300</v>
      </c>
      <c r="D60" s="142">
        <v>45957</v>
      </c>
      <c r="E60" s="307" t="s">
        <v>301</v>
      </c>
      <c r="F60" s="142" t="s">
        <v>454</v>
      </c>
      <c r="G60" s="143" t="s">
        <v>459</v>
      </c>
      <c r="H60" s="144">
        <f t="shared" si="21"/>
        <v>45957</v>
      </c>
      <c r="I60" s="186">
        <f t="shared" si="20"/>
        <v>45958</v>
      </c>
      <c r="J60" s="208"/>
      <c r="K60" s="208"/>
      <c r="L60" s="208"/>
    </row>
    <row r="61" spans="1:206" ht="15" customHeight="1">
      <c r="A61" s="361"/>
      <c r="B61" s="273" t="s">
        <v>302</v>
      </c>
      <c r="C61" s="186"/>
      <c r="D61" s="303" t="s">
        <v>303</v>
      </c>
      <c r="E61" s="143"/>
      <c r="F61" s="142" t="s">
        <v>456</v>
      </c>
      <c r="G61" s="143" t="s">
        <v>460</v>
      </c>
      <c r="H61" s="144">
        <f t="shared" si="21"/>
        <v>45964</v>
      </c>
      <c r="I61" s="186">
        <f t="shared" si="20"/>
        <v>45965</v>
      </c>
      <c r="J61" s="208"/>
      <c r="K61" s="208"/>
      <c r="L61" s="208"/>
    </row>
    <row r="62" spans="1:206" ht="15" customHeight="1">
      <c r="A62" s="361"/>
      <c r="B62" s="273" t="s">
        <v>296</v>
      </c>
      <c r="C62" s="186" t="s">
        <v>304</v>
      </c>
      <c r="D62" s="142">
        <v>45964</v>
      </c>
      <c r="E62" s="143">
        <f t="shared" si="19"/>
        <v>45966</v>
      </c>
      <c r="F62" s="142" t="s">
        <v>458</v>
      </c>
      <c r="G62" s="143" t="s">
        <v>460</v>
      </c>
      <c r="H62" s="144">
        <f t="shared" si="21"/>
        <v>45971</v>
      </c>
      <c r="I62" s="186">
        <f t="shared" ref="I62:I64" si="22">H62+1</f>
        <v>45972</v>
      </c>
      <c r="J62" s="208"/>
      <c r="K62" s="208"/>
      <c r="L62" s="208"/>
    </row>
    <row r="63" spans="1:206" ht="15" customHeight="1">
      <c r="A63" s="361"/>
      <c r="B63" s="273" t="s">
        <v>305</v>
      </c>
      <c r="C63" s="186" t="s">
        <v>306</v>
      </c>
      <c r="D63" s="142">
        <f t="shared" ref="D63:D64" si="23">D62+7</f>
        <v>45971</v>
      </c>
      <c r="E63" s="143">
        <f t="shared" si="19"/>
        <v>45973</v>
      </c>
      <c r="F63" s="142" t="s">
        <v>454</v>
      </c>
      <c r="G63" s="143" t="s">
        <v>461</v>
      </c>
      <c r="H63" s="144">
        <f t="shared" si="21"/>
        <v>45978</v>
      </c>
      <c r="I63" s="186">
        <f t="shared" si="22"/>
        <v>45979</v>
      </c>
      <c r="J63" s="208"/>
      <c r="K63" s="208"/>
      <c r="L63" s="208"/>
    </row>
    <row r="64" spans="1:206" ht="15" customHeight="1">
      <c r="A64" s="361"/>
      <c r="B64" s="273" t="s">
        <v>294</v>
      </c>
      <c r="C64" s="186" t="s">
        <v>307</v>
      </c>
      <c r="D64" s="142">
        <f t="shared" si="23"/>
        <v>45978</v>
      </c>
      <c r="E64" s="143">
        <f t="shared" si="19"/>
        <v>45980</v>
      </c>
      <c r="F64" s="142" t="s">
        <v>456</v>
      </c>
      <c r="G64" s="143" t="s">
        <v>462</v>
      </c>
      <c r="H64" s="144">
        <f t="shared" si="21"/>
        <v>45985</v>
      </c>
      <c r="I64" s="186">
        <f t="shared" si="22"/>
        <v>45986</v>
      </c>
      <c r="J64" s="208"/>
      <c r="K64" s="287"/>
      <c r="L64" s="208"/>
    </row>
    <row r="65" spans="1:13" ht="15" customHeight="1" thickBot="1">
      <c r="A65" s="362"/>
      <c r="B65" s="272" t="s">
        <v>296</v>
      </c>
      <c r="C65" s="148" t="s">
        <v>308</v>
      </c>
      <c r="D65" s="147">
        <f>D64+7</f>
        <v>45985</v>
      </c>
      <c r="E65" s="148">
        <f t="shared" si="19"/>
        <v>45987</v>
      </c>
      <c r="F65" s="147" t="s">
        <v>458</v>
      </c>
      <c r="G65" s="148" t="s">
        <v>462</v>
      </c>
      <c r="H65" s="149">
        <f t="shared" si="21"/>
        <v>45992</v>
      </c>
      <c r="I65" s="148">
        <f t="shared" ref="I65" si="24">H65+1</f>
        <v>45993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8"/>
      <c r="H66" s="210"/>
      <c r="I66" s="210"/>
      <c r="J66" s="210"/>
      <c r="K66" s="208"/>
      <c r="L66" s="207"/>
      <c r="M66" s="166"/>
    </row>
    <row r="67" spans="1:13" ht="15" customHeight="1">
      <c r="A67" s="130" t="s">
        <v>276</v>
      </c>
      <c r="B67" s="131" t="s">
        <v>277</v>
      </c>
      <c r="C67" s="132" t="s">
        <v>278</v>
      </c>
      <c r="D67" s="133" t="s">
        <v>279</v>
      </c>
      <c r="E67" s="153" t="s">
        <v>280</v>
      </c>
      <c r="F67" s="388"/>
      <c r="G67" s="389"/>
      <c r="H67" s="133" t="s">
        <v>334</v>
      </c>
      <c r="I67" s="153" t="s">
        <v>451</v>
      </c>
      <c r="J67" s="14"/>
      <c r="K67" s="14"/>
    </row>
    <row r="68" spans="1:13" ht="15" customHeight="1">
      <c r="A68" s="364" t="s">
        <v>284</v>
      </c>
      <c r="B68" s="366"/>
      <c r="C68" s="367"/>
      <c r="D68" s="136" t="s">
        <v>285</v>
      </c>
      <c r="E68" s="139" t="s">
        <v>315</v>
      </c>
      <c r="F68" s="386" t="s">
        <v>394</v>
      </c>
      <c r="G68" s="387"/>
      <c r="H68" s="195" t="s">
        <v>395</v>
      </c>
      <c r="I68" s="139" t="s">
        <v>463</v>
      </c>
      <c r="J68" s="14"/>
      <c r="K68" s="14"/>
    </row>
    <row r="69" spans="1:13" ht="15" customHeight="1">
      <c r="A69" s="365"/>
      <c r="B69" s="368"/>
      <c r="C69" s="369"/>
      <c r="D69" s="140" t="s">
        <v>57</v>
      </c>
      <c r="E69" s="155" t="s">
        <v>290</v>
      </c>
      <c r="F69" s="386"/>
      <c r="G69" s="387"/>
      <c r="H69" s="211" t="s">
        <v>290</v>
      </c>
      <c r="I69" s="212" t="s">
        <v>453</v>
      </c>
      <c r="J69" s="14"/>
      <c r="K69" s="14"/>
    </row>
    <row r="70" spans="1:13" s="14" customFormat="1" ht="15" customHeight="1">
      <c r="A70" s="361" t="s">
        <v>55</v>
      </c>
      <c r="B70" s="273" t="s">
        <v>322</v>
      </c>
      <c r="C70" s="186" t="s">
        <v>323</v>
      </c>
      <c r="D70" s="142">
        <v>45940</v>
      </c>
      <c r="E70" s="143">
        <f t="shared" ref="E70:E78" si="25">D70+3</f>
        <v>45943</v>
      </c>
      <c r="F70" s="142" t="s">
        <v>454</v>
      </c>
      <c r="G70" s="143" t="s">
        <v>455</v>
      </c>
      <c r="H70" s="144">
        <v>45936</v>
      </c>
      <c r="I70" s="186">
        <f t="shared" ref="I70" si="26">H70+1</f>
        <v>45937</v>
      </c>
    </row>
    <row r="71" spans="1:13" ht="15" customHeight="1">
      <c r="A71" s="361"/>
      <c r="B71" s="273" t="s">
        <v>324</v>
      </c>
      <c r="C71" s="186" t="s">
        <v>325</v>
      </c>
      <c r="D71" s="142">
        <v>45945</v>
      </c>
      <c r="E71" s="143">
        <f t="shared" si="25"/>
        <v>45948</v>
      </c>
      <c r="F71" s="142" t="s">
        <v>456</v>
      </c>
      <c r="G71" s="143" t="s">
        <v>457</v>
      </c>
      <c r="H71" s="144">
        <f t="shared" ref="H71:H78" si="27">H70+7</f>
        <v>45943</v>
      </c>
      <c r="I71" s="186">
        <f t="shared" ref="I71:I78" si="28">H71+1</f>
        <v>45944</v>
      </c>
      <c r="J71" s="14"/>
      <c r="K71" s="14"/>
    </row>
    <row r="72" spans="1:13" ht="15" customHeight="1">
      <c r="A72" s="361"/>
      <c r="B72" s="273" t="s">
        <v>326</v>
      </c>
      <c r="C72" s="186" t="s">
        <v>323</v>
      </c>
      <c r="D72" s="306" t="s">
        <v>301</v>
      </c>
      <c r="E72" s="143"/>
      <c r="F72" s="142" t="s">
        <v>458</v>
      </c>
      <c r="G72" s="143" t="s">
        <v>457</v>
      </c>
      <c r="H72" s="144">
        <f t="shared" si="27"/>
        <v>45950</v>
      </c>
      <c r="I72" s="186">
        <f t="shared" si="28"/>
        <v>45951</v>
      </c>
      <c r="J72" s="14"/>
      <c r="K72" s="14"/>
    </row>
    <row r="73" spans="1:13" ht="15" customHeight="1">
      <c r="A73" s="361"/>
      <c r="B73" s="273" t="s">
        <v>322</v>
      </c>
      <c r="C73" s="186" t="s">
        <v>327</v>
      </c>
      <c r="D73" s="306" t="s">
        <v>301</v>
      </c>
      <c r="E73" s="143"/>
      <c r="F73" s="142" t="s">
        <v>454</v>
      </c>
      <c r="G73" s="143" t="s">
        <v>459</v>
      </c>
      <c r="H73" s="144">
        <f t="shared" si="27"/>
        <v>45957</v>
      </c>
      <c r="I73" s="186">
        <f t="shared" si="28"/>
        <v>45958</v>
      </c>
      <c r="J73" s="14"/>
      <c r="K73" s="14"/>
    </row>
    <row r="74" spans="1:13" ht="15" customHeight="1">
      <c r="A74" s="361"/>
      <c r="B74" s="273" t="s">
        <v>324</v>
      </c>
      <c r="C74" s="186" t="s">
        <v>328</v>
      </c>
      <c r="D74" s="306" t="s">
        <v>301</v>
      </c>
      <c r="E74" s="143"/>
      <c r="F74" s="142" t="s">
        <v>456</v>
      </c>
      <c r="G74" s="143" t="s">
        <v>460</v>
      </c>
      <c r="H74" s="144">
        <f t="shared" si="27"/>
        <v>45964</v>
      </c>
      <c r="I74" s="186">
        <f t="shared" si="28"/>
        <v>45965</v>
      </c>
      <c r="J74" s="14"/>
      <c r="K74" s="14"/>
    </row>
    <row r="75" spans="1:13" ht="15" customHeight="1">
      <c r="A75" s="361"/>
      <c r="B75" s="273" t="s">
        <v>326</v>
      </c>
      <c r="C75" s="186" t="s">
        <v>327</v>
      </c>
      <c r="D75" s="142">
        <v>45966</v>
      </c>
      <c r="E75" s="143">
        <f t="shared" si="25"/>
        <v>45969</v>
      </c>
      <c r="F75" s="142" t="s">
        <v>458</v>
      </c>
      <c r="G75" s="143" t="s">
        <v>460</v>
      </c>
      <c r="H75" s="144">
        <f t="shared" si="27"/>
        <v>45971</v>
      </c>
      <c r="I75" s="186">
        <f t="shared" si="28"/>
        <v>45972</v>
      </c>
      <c r="J75" s="14"/>
      <c r="K75" s="14"/>
    </row>
    <row r="76" spans="1:13" ht="15" customHeight="1">
      <c r="A76" s="361"/>
      <c r="B76" s="273" t="s">
        <v>322</v>
      </c>
      <c r="C76" s="186" t="s">
        <v>329</v>
      </c>
      <c r="D76" s="142">
        <f t="shared" ref="D76:D77" si="29">D75+7</f>
        <v>45973</v>
      </c>
      <c r="E76" s="143">
        <f t="shared" si="25"/>
        <v>45976</v>
      </c>
      <c r="F76" s="142" t="s">
        <v>454</v>
      </c>
      <c r="G76" s="143" t="s">
        <v>461</v>
      </c>
      <c r="H76" s="144">
        <f t="shared" si="27"/>
        <v>45978</v>
      </c>
      <c r="I76" s="186">
        <f t="shared" si="28"/>
        <v>45979</v>
      </c>
      <c r="J76" s="14"/>
      <c r="K76" s="14"/>
    </row>
    <row r="77" spans="1:13" ht="15" customHeight="1">
      <c r="A77" s="361"/>
      <c r="B77" s="273" t="s">
        <v>324</v>
      </c>
      <c r="C77" s="186" t="s">
        <v>330</v>
      </c>
      <c r="D77" s="142">
        <f t="shared" si="29"/>
        <v>45980</v>
      </c>
      <c r="E77" s="143">
        <f t="shared" si="25"/>
        <v>45983</v>
      </c>
      <c r="F77" s="142" t="s">
        <v>456</v>
      </c>
      <c r="G77" s="143" t="s">
        <v>462</v>
      </c>
      <c r="H77" s="144">
        <f t="shared" si="27"/>
        <v>45985</v>
      </c>
      <c r="I77" s="186">
        <f t="shared" si="28"/>
        <v>45986</v>
      </c>
      <c r="J77" s="14"/>
      <c r="K77" s="14"/>
    </row>
    <row r="78" spans="1:13" ht="15" customHeight="1" thickBot="1">
      <c r="A78" s="362"/>
      <c r="B78" s="272" t="s">
        <v>326</v>
      </c>
      <c r="C78" s="148" t="s">
        <v>329</v>
      </c>
      <c r="D78" s="147">
        <f>D77+7</f>
        <v>45987</v>
      </c>
      <c r="E78" s="148">
        <f t="shared" si="25"/>
        <v>45990</v>
      </c>
      <c r="F78" s="147" t="s">
        <v>458</v>
      </c>
      <c r="G78" s="148" t="s">
        <v>462</v>
      </c>
      <c r="H78" s="149">
        <f t="shared" si="27"/>
        <v>45992</v>
      </c>
      <c r="I78" s="148">
        <f t="shared" si="28"/>
        <v>45993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276</v>
      </c>
      <c r="B80" s="131" t="s">
        <v>277</v>
      </c>
      <c r="C80" s="132" t="s">
        <v>278</v>
      </c>
      <c r="D80" s="133" t="s">
        <v>279</v>
      </c>
      <c r="E80" s="153" t="s">
        <v>334</v>
      </c>
      <c r="F80" s="388"/>
      <c r="G80" s="389"/>
      <c r="H80" s="133" t="s">
        <v>334</v>
      </c>
      <c r="I80" s="153" t="s">
        <v>451</v>
      </c>
    </row>
    <row r="81" spans="1:13" s="14" customFormat="1" ht="15" customHeight="1">
      <c r="A81" s="364" t="s">
        <v>284</v>
      </c>
      <c r="B81" s="366"/>
      <c r="C81" s="367"/>
      <c r="D81" s="136" t="s">
        <v>285</v>
      </c>
      <c r="E81" s="139" t="s">
        <v>315</v>
      </c>
      <c r="F81" s="386" t="s">
        <v>394</v>
      </c>
      <c r="G81" s="387"/>
      <c r="H81" s="195" t="s">
        <v>395</v>
      </c>
      <c r="I81" s="139" t="s">
        <v>452</v>
      </c>
      <c r="J81" s="208"/>
      <c r="K81" s="208"/>
    </row>
    <row r="82" spans="1:13" ht="27" customHeight="1">
      <c r="A82" s="365"/>
      <c r="B82" s="368"/>
      <c r="C82" s="369"/>
      <c r="D82" s="140" t="s">
        <v>62</v>
      </c>
      <c r="E82" s="155" t="s">
        <v>340</v>
      </c>
      <c r="F82" s="386"/>
      <c r="G82" s="387"/>
      <c r="H82" s="211" t="s">
        <v>290</v>
      </c>
      <c r="I82" s="212" t="s">
        <v>453</v>
      </c>
      <c r="J82" s="208"/>
      <c r="K82" s="208"/>
    </row>
    <row r="83" spans="1:13" ht="15" customHeight="1">
      <c r="A83" s="360" t="s">
        <v>60</v>
      </c>
      <c r="B83" s="142" t="s">
        <v>343</v>
      </c>
      <c r="C83" s="143" t="s">
        <v>344</v>
      </c>
      <c r="D83" s="301" t="s">
        <v>301</v>
      </c>
      <c r="E83" s="186"/>
      <c r="F83" s="142" t="s">
        <v>454</v>
      </c>
      <c r="G83" s="143" t="s">
        <v>455</v>
      </c>
      <c r="H83" s="144">
        <v>45936</v>
      </c>
      <c r="I83" s="186">
        <f t="shared" ref="I83:I84" si="30">H83+1</f>
        <v>45937</v>
      </c>
      <c r="M83" s="166"/>
    </row>
    <row r="84" spans="1:13" ht="15" customHeight="1">
      <c r="A84" s="361"/>
      <c r="B84" s="142" t="s">
        <v>345</v>
      </c>
      <c r="C84" s="186" t="s">
        <v>304</v>
      </c>
      <c r="D84" s="144">
        <v>45937</v>
      </c>
      <c r="E84" s="186">
        <f t="shared" ref="E84:E90" si="31">D84+3</f>
        <v>45940</v>
      </c>
      <c r="F84" s="142" t="s">
        <v>456</v>
      </c>
      <c r="G84" s="143" t="s">
        <v>457</v>
      </c>
      <c r="H84" s="144">
        <f t="shared" ref="H84:H91" si="32">H83+7</f>
        <v>45943</v>
      </c>
      <c r="I84" s="186">
        <f t="shared" si="30"/>
        <v>45944</v>
      </c>
      <c r="J84" s="208"/>
      <c r="K84" s="208"/>
      <c r="L84" s="207"/>
      <c r="M84" s="166"/>
    </row>
    <row r="85" spans="1:13" ht="15" customHeight="1">
      <c r="A85" s="361"/>
      <c r="B85" s="142" t="s">
        <v>343</v>
      </c>
      <c r="C85" s="186" t="s">
        <v>346</v>
      </c>
      <c r="D85" s="144">
        <f t="shared" ref="D85:D91" si="33">D84+7</f>
        <v>45944</v>
      </c>
      <c r="E85" s="186">
        <f t="shared" si="31"/>
        <v>45947</v>
      </c>
      <c r="F85" s="142" t="s">
        <v>458</v>
      </c>
      <c r="G85" s="143" t="s">
        <v>457</v>
      </c>
      <c r="H85" s="144">
        <f t="shared" si="32"/>
        <v>45950</v>
      </c>
      <c r="I85" s="186">
        <f t="shared" ref="I85:I91" si="34">H85+1</f>
        <v>45951</v>
      </c>
      <c r="K85" s="287"/>
      <c r="L85" s="207"/>
      <c r="M85" s="166"/>
    </row>
    <row r="86" spans="1:13" ht="15" customHeight="1">
      <c r="A86" s="361"/>
      <c r="B86" s="142" t="s">
        <v>345</v>
      </c>
      <c r="C86" s="186" t="s">
        <v>308</v>
      </c>
      <c r="D86" s="144">
        <f t="shared" si="33"/>
        <v>45951</v>
      </c>
      <c r="E86" s="186">
        <f t="shared" si="31"/>
        <v>45954</v>
      </c>
      <c r="F86" s="142" t="s">
        <v>454</v>
      </c>
      <c r="G86" s="143" t="s">
        <v>459</v>
      </c>
      <c r="H86" s="144">
        <f t="shared" si="32"/>
        <v>45957</v>
      </c>
      <c r="I86" s="186">
        <f t="shared" si="34"/>
        <v>45958</v>
      </c>
      <c r="K86" s="208"/>
      <c r="L86" s="207"/>
      <c r="M86" s="166"/>
    </row>
    <row r="87" spans="1:13" ht="15" customHeight="1">
      <c r="A87" s="361"/>
      <c r="B87" s="142" t="s">
        <v>343</v>
      </c>
      <c r="C87" s="186" t="s">
        <v>347</v>
      </c>
      <c r="D87" s="144">
        <f t="shared" si="33"/>
        <v>45958</v>
      </c>
      <c r="E87" s="186">
        <f t="shared" si="31"/>
        <v>45961</v>
      </c>
      <c r="F87" s="142" t="s">
        <v>456</v>
      </c>
      <c r="G87" s="143" t="s">
        <v>460</v>
      </c>
      <c r="H87" s="144">
        <f t="shared" si="32"/>
        <v>45964</v>
      </c>
      <c r="I87" s="186">
        <f t="shared" si="34"/>
        <v>45965</v>
      </c>
      <c r="K87" s="208"/>
      <c r="L87" s="207"/>
      <c r="M87" s="166"/>
    </row>
    <row r="88" spans="1:13" ht="15" customHeight="1">
      <c r="A88" s="361"/>
      <c r="B88" s="142" t="s">
        <v>345</v>
      </c>
      <c r="C88" s="186" t="s">
        <v>325</v>
      </c>
      <c r="D88" s="144">
        <f t="shared" si="33"/>
        <v>45965</v>
      </c>
      <c r="E88" s="186">
        <f t="shared" si="31"/>
        <v>45968</v>
      </c>
      <c r="F88" s="142" t="s">
        <v>458</v>
      </c>
      <c r="G88" s="143" t="s">
        <v>460</v>
      </c>
      <c r="H88" s="144">
        <f t="shared" si="32"/>
        <v>45971</v>
      </c>
      <c r="I88" s="186">
        <f t="shared" si="34"/>
        <v>45972</v>
      </c>
      <c r="K88" s="208"/>
      <c r="L88" s="207"/>
      <c r="M88" s="166"/>
    </row>
    <row r="89" spans="1:13" ht="15" customHeight="1">
      <c r="A89" s="361"/>
      <c r="B89" s="142" t="s">
        <v>343</v>
      </c>
      <c r="C89" s="186" t="s">
        <v>348</v>
      </c>
      <c r="D89" s="144">
        <f t="shared" si="33"/>
        <v>45972</v>
      </c>
      <c r="E89" s="186">
        <f t="shared" si="31"/>
        <v>45975</v>
      </c>
      <c r="F89" s="142" t="s">
        <v>454</v>
      </c>
      <c r="G89" s="143" t="s">
        <v>461</v>
      </c>
      <c r="H89" s="144">
        <f t="shared" si="32"/>
        <v>45978</v>
      </c>
      <c r="I89" s="186">
        <f t="shared" si="34"/>
        <v>45979</v>
      </c>
      <c r="K89" s="208"/>
      <c r="L89" s="207"/>
      <c r="M89" s="166"/>
    </row>
    <row r="90" spans="1:13" ht="15" customHeight="1">
      <c r="A90" s="361"/>
      <c r="B90" s="142" t="s">
        <v>345</v>
      </c>
      <c r="C90" s="186" t="s">
        <v>328</v>
      </c>
      <c r="D90" s="144">
        <f t="shared" si="33"/>
        <v>45979</v>
      </c>
      <c r="E90" s="186">
        <f t="shared" si="31"/>
        <v>45982</v>
      </c>
      <c r="F90" s="142" t="s">
        <v>456</v>
      </c>
      <c r="G90" s="143" t="s">
        <v>462</v>
      </c>
      <c r="H90" s="144">
        <f t="shared" si="32"/>
        <v>45985</v>
      </c>
      <c r="I90" s="186">
        <f t="shared" si="34"/>
        <v>45986</v>
      </c>
      <c r="K90" s="208"/>
      <c r="L90" s="207"/>
      <c r="M90" s="166"/>
    </row>
    <row r="91" spans="1:13" ht="15" customHeight="1" thickBot="1">
      <c r="A91" s="362"/>
      <c r="B91" s="147" t="s">
        <v>343</v>
      </c>
      <c r="C91" s="148" t="s">
        <v>349</v>
      </c>
      <c r="D91" s="149">
        <f t="shared" si="33"/>
        <v>45986</v>
      </c>
      <c r="E91" s="148">
        <f>D91+3</f>
        <v>45989</v>
      </c>
      <c r="F91" s="147" t="s">
        <v>458</v>
      </c>
      <c r="G91" s="148" t="s">
        <v>462</v>
      </c>
      <c r="H91" s="149">
        <f t="shared" si="32"/>
        <v>45992</v>
      </c>
      <c r="I91" s="148">
        <f t="shared" si="34"/>
        <v>45993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390</v>
      </c>
      <c r="B94" s="201" t="s">
        <v>464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276</v>
      </c>
      <c r="B95" s="131" t="s">
        <v>277</v>
      </c>
      <c r="C95" s="132" t="s">
        <v>278</v>
      </c>
      <c r="D95" s="133" t="s">
        <v>279</v>
      </c>
      <c r="E95" s="153" t="s">
        <v>280</v>
      </c>
      <c r="F95" s="388"/>
      <c r="G95" s="389"/>
      <c r="H95" s="187" t="s">
        <v>334</v>
      </c>
      <c r="I95" s="151" t="s">
        <v>465</v>
      </c>
      <c r="J95" s="213" t="s">
        <v>466</v>
      </c>
      <c r="K95" s="207"/>
      <c r="L95" s="207"/>
    </row>
    <row r="96" spans="1:13" s="14" customFormat="1" ht="15" customHeight="1">
      <c r="A96" s="384" t="s">
        <v>284</v>
      </c>
      <c r="B96" s="366"/>
      <c r="C96" s="367"/>
      <c r="D96" s="136" t="s">
        <v>285</v>
      </c>
      <c r="E96" s="139" t="s">
        <v>286</v>
      </c>
      <c r="F96" s="386" t="s">
        <v>394</v>
      </c>
      <c r="G96" s="387"/>
      <c r="H96" s="214" t="s">
        <v>395</v>
      </c>
      <c r="I96" s="138" t="s">
        <v>467</v>
      </c>
      <c r="J96" s="215" t="s">
        <v>468</v>
      </c>
      <c r="K96" s="207"/>
      <c r="L96" s="207"/>
    </row>
    <row r="97" spans="1:13" ht="25.5" customHeight="1">
      <c r="A97" s="384"/>
      <c r="B97" s="368"/>
      <c r="C97" s="369"/>
      <c r="D97" s="140" t="s">
        <v>289</v>
      </c>
      <c r="E97" s="155" t="s">
        <v>290</v>
      </c>
      <c r="F97" s="386"/>
      <c r="G97" s="387"/>
      <c r="H97" s="189" t="s">
        <v>290</v>
      </c>
      <c r="I97" s="192" t="s">
        <v>469</v>
      </c>
      <c r="J97" s="191" t="s">
        <v>470</v>
      </c>
      <c r="K97" s="207"/>
      <c r="L97" s="207"/>
    </row>
    <row r="98" spans="1:13" ht="15" customHeight="1">
      <c r="A98" s="360" t="s">
        <v>49</v>
      </c>
      <c r="B98" s="273" t="s">
        <v>294</v>
      </c>
      <c r="C98" s="186" t="s">
        <v>295</v>
      </c>
      <c r="D98" s="142">
        <v>45937</v>
      </c>
      <c r="E98" s="143">
        <f t="shared" ref="E98:E106" si="35">D98+2</f>
        <v>45939</v>
      </c>
      <c r="F98" s="142" t="s">
        <v>471</v>
      </c>
      <c r="G98" s="143" t="s">
        <v>472</v>
      </c>
      <c r="H98" s="144">
        <v>45940</v>
      </c>
      <c r="I98" s="279">
        <f t="shared" ref="I98" si="36">H98+4</f>
        <v>45944</v>
      </c>
      <c r="J98" s="280">
        <f t="shared" ref="J98" si="37">H98+6</f>
        <v>45946</v>
      </c>
      <c r="K98" s="207"/>
      <c r="L98" s="207"/>
      <c r="M98" s="166"/>
    </row>
    <row r="99" spans="1:13" ht="15" customHeight="1">
      <c r="A99" s="361"/>
      <c r="B99" s="273" t="s">
        <v>296</v>
      </c>
      <c r="C99" s="186" t="s">
        <v>297</v>
      </c>
      <c r="D99" s="142">
        <v>45942</v>
      </c>
      <c r="E99" s="143">
        <f t="shared" si="35"/>
        <v>45944</v>
      </c>
      <c r="F99" s="142" t="s">
        <v>473</v>
      </c>
      <c r="G99" s="143" t="s">
        <v>325</v>
      </c>
      <c r="H99" s="144">
        <f t="shared" ref="H99:H105" si="38">H98+7</f>
        <v>45947</v>
      </c>
      <c r="I99" s="279">
        <f t="shared" ref="I99:I104" si="39">H99+4</f>
        <v>45951</v>
      </c>
      <c r="J99" s="280">
        <f t="shared" ref="J99:J104" si="40">H99+6</f>
        <v>45953</v>
      </c>
      <c r="K99" s="207"/>
      <c r="L99" s="207"/>
      <c r="M99" s="166"/>
    </row>
    <row r="100" spans="1:13" ht="15" customHeight="1">
      <c r="A100" s="361"/>
      <c r="B100" s="273" t="s">
        <v>298</v>
      </c>
      <c r="C100" s="186" t="s">
        <v>299</v>
      </c>
      <c r="D100" s="142">
        <v>45946</v>
      </c>
      <c r="E100" s="143">
        <f t="shared" si="35"/>
        <v>45948</v>
      </c>
      <c r="F100" s="142" t="s">
        <v>474</v>
      </c>
      <c r="G100" s="143"/>
      <c r="H100" s="144">
        <f t="shared" si="38"/>
        <v>45954</v>
      </c>
      <c r="I100" s="279">
        <f t="shared" si="39"/>
        <v>45958</v>
      </c>
      <c r="J100" s="280">
        <f t="shared" si="40"/>
        <v>45960</v>
      </c>
      <c r="K100" s="207"/>
      <c r="L100" s="207"/>
      <c r="M100" s="166"/>
    </row>
    <row r="101" spans="1:13" ht="15" customHeight="1">
      <c r="A101" s="361"/>
      <c r="B101" s="273" t="s">
        <v>294</v>
      </c>
      <c r="C101" s="186" t="s">
        <v>300</v>
      </c>
      <c r="D101" s="142">
        <v>45957</v>
      </c>
      <c r="E101" s="307" t="s">
        <v>301</v>
      </c>
      <c r="F101" s="142" t="s">
        <v>471</v>
      </c>
      <c r="G101" s="143" t="s">
        <v>475</v>
      </c>
      <c r="H101" s="144">
        <f t="shared" si="38"/>
        <v>45961</v>
      </c>
      <c r="I101" s="279">
        <f t="shared" si="39"/>
        <v>45965</v>
      </c>
      <c r="J101" s="280">
        <f t="shared" si="40"/>
        <v>45967</v>
      </c>
      <c r="K101" s="207"/>
      <c r="L101" s="207"/>
      <c r="M101" s="166"/>
    </row>
    <row r="102" spans="1:13" ht="15" customHeight="1">
      <c r="A102" s="361"/>
      <c r="B102" s="273" t="s">
        <v>302</v>
      </c>
      <c r="C102" s="186"/>
      <c r="D102" s="303" t="s">
        <v>303</v>
      </c>
      <c r="E102" s="143"/>
      <c r="F102" s="142" t="s">
        <v>473</v>
      </c>
      <c r="G102" s="143" t="s">
        <v>328</v>
      </c>
      <c r="H102" s="144">
        <f t="shared" si="38"/>
        <v>45968</v>
      </c>
      <c r="I102" s="279">
        <f t="shared" si="39"/>
        <v>45972</v>
      </c>
      <c r="J102" s="280">
        <f t="shared" si="40"/>
        <v>45974</v>
      </c>
      <c r="K102" s="207"/>
      <c r="L102" s="207"/>
      <c r="M102" s="166"/>
    </row>
    <row r="103" spans="1:13" ht="15" customHeight="1">
      <c r="A103" s="361"/>
      <c r="B103" s="273" t="s">
        <v>296</v>
      </c>
      <c r="C103" s="186" t="s">
        <v>304</v>
      </c>
      <c r="D103" s="142">
        <v>45964</v>
      </c>
      <c r="E103" s="143">
        <f t="shared" si="35"/>
        <v>45966</v>
      </c>
      <c r="F103" s="142" t="s">
        <v>476</v>
      </c>
      <c r="G103" s="143" t="s">
        <v>477</v>
      </c>
      <c r="H103" s="144">
        <f t="shared" si="38"/>
        <v>45975</v>
      </c>
      <c r="I103" s="279">
        <f t="shared" si="39"/>
        <v>45979</v>
      </c>
      <c r="J103" s="280">
        <f t="shared" si="40"/>
        <v>45981</v>
      </c>
      <c r="K103" s="207"/>
      <c r="L103" s="207"/>
      <c r="M103" s="166"/>
    </row>
    <row r="104" spans="1:13" ht="15" customHeight="1">
      <c r="A104" s="361"/>
      <c r="B104" s="273" t="s">
        <v>305</v>
      </c>
      <c r="C104" s="186" t="s">
        <v>306</v>
      </c>
      <c r="D104" s="142">
        <f t="shared" ref="D104:D105" si="41">D103+7</f>
        <v>45971</v>
      </c>
      <c r="E104" s="143">
        <f t="shared" si="35"/>
        <v>45973</v>
      </c>
      <c r="F104" s="142" t="s">
        <v>471</v>
      </c>
      <c r="G104" s="143" t="s">
        <v>478</v>
      </c>
      <c r="H104" s="144">
        <f t="shared" si="38"/>
        <v>45982</v>
      </c>
      <c r="I104" s="279">
        <f t="shared" si="39"/>
        <v>45986</v>
      </c>
      <c r="J104" s="280">
        <f t="shared" si="40"/>
        <v>45988</v>
      </c>
      <c r="K104" s="207"/>
      <c r="L104" s="207"/>
      <c r="M104" s="166"/>
    </row>
    <row r="105" spans="1:13" ht="15" customHeight="1">
      <c r="A105" s="361"/>
      <c r="B105" s="273" t="s">
        <v>294</v>
      </c>
      <c r="C105" s="186" t="s">
        <v>307</v>
      </c>
      <c r="D105" s="142">
        <f t="shared" si="41"/>
        <v>45978</v>
      </c>
      <c r="E105" s="143">
        <f t="shared" si="35"/>
        <v>45980</v>
      </c>
      <c r="F105" s="142" t="s">
        <v>473</v>
      </c>
      <c r="G105" s="143" t="s">
        <v>330</v>
      </c>
      <c r="H105" s="144">
        <f t="shared" si="38"/>
        <v>45989</v>
      </c>
      <c r="I105" s="279">
        <f t="shared" ref="I105" si="42">H105+4</f>
        <v>45993</v>
      </c>
      <c r="J105" s="280">
        <f t="shared" ref="J105" si="43">H105+6</f>
        <v>45995</v>
      </c>
      <c r="K105" s="207"/>
      <c r="L105" s="207"/>
      <c r="M105" s="166"/>
    </row>
    <row r="106" spans="1:13" ht="15" customHeight="1" thickBot="1">
      <c r="A106" s="362"/>
      <c r="B106" s="272" t="s">
        <v>296</v>
      </c>
      <c r="C106" s="148" t="s">
        <v>308</v>
      </c>
      <c r="D106" s="147">
        <f>D105+7</f>
        <v>45985</v>
      </c>
      <c r="E106" s="148">
        <f t="shared" si="35"/>
        <v>45987</v>
      </c>
      <c r="F106" s="147" t="s">
        <v>476</v>
      </c>
      <c r="G106" s="148" t="s">
        <v>479</v>
      </c>
      <c r="H106" s="149">
        <f t="shared" ref="H106" si="44">H105+7</f>
        <v>45996</v>
      </c>
      <c r="I106" s="281">
        <f t="shared" ref="I106" si="45">H106+4</f>
        <v>46000</v>
      </c>
      <c r="J106" s="282">
        <f t="shared" ref="J106" si="46">H106+6</f>
        <v>46002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276</v>
      </c>
      <c r="B108" s="131" t="s">
        <v>277</v>
      </c>
      <c r="C108" s="132" t="s">
        <v>278</v>
      </c>
      <c r="D108" s="133" t="s">
        <v>279</v>
      </c>
      <c r="E108" s="153" t="s">
        <v>280</v>
      </c>
      <c r="F108" s="388"/>
      <c r="G108" s="389"/>
      <c r="H108" s="187" t="s">
        <v>334</v>
      </c>
      <c r="I108" s="151" t="s">
        <v>465</v>
      </c>
      <c r="J108" s="213" t="s">
        <v>466</v>
      </c>
      <c r="K108" s="14"/>
    </row>
    <row r="109" spans="1:13" ht="15" customHeight="1">
      <c r="A109" s="364" t="s">
        <v>284</v>
      </c>
      <c r="B109" s="366"/>
      <c r="C109" s="367"/>
      <c r="D109" s="136" t="s">
        <v>285</v>
      </c>
      <c r="E109" s="139" t="s">
        <v>315</v>
      </c>
      <c r="F109" s="386" t="s">
        <v>394</v>
      </c>
      <c r="G109" s="387"/>
      <c r="H109" s="214" t="s">
        <v>395</v>
      </c>
      <c r="I109" s="138" t="s">
        <v>467</v>
      </c>
      <c r="J109" s="215" t="s">
        <v>468</v>
      </c>
      <c r="K109" s="14"/>
    </row>
    <row r="110" spans="1:13" ht="15" customHeight="1">
      <c r="A110" s="365"/>
      <c r="B110" s="368"/>
      <c r="C110" s="369"/>
      <c r="D110" s="140" t="s">
        <v>57</v>
      </c>
      <c r="E110" s="155" t="s">
        <v>290</v>
      </c>
      <c r="F110" s="386"/>
      <c r="G110" s="387"/>
      <c r="H110" s="189" t="s">
        <v>290</v>
      </c>
      <c r="I110" s="192" t="s">
        <v>469</v>
      </c>
      <c r="J110" s="191" t="s">
        <v>470</v>
      </c>
      <c r="K110" s="14"/>
    </row>
    <row r="111" spans="1:13" s="14" customFormat="1" ht="15" customHeight="1">
      <c r="A111" s="361" t="s">
        <v>55</v>
      </c>
      <c r="B111" s="273" t="s">
        <v>322</v>
      </c>
      <c r="C111" s="186" t="s">
        <v>323</v>
      </c>
      <c r="D111" s="142">
        <v>45940</v>
      </c>
      <c r="E111" s="143">
        <f t="shared" ref="E111:E119" si="47">D111+3</f>
        <v>45943</v>
      </c>
      <c r="F111" s="142" t="s">
        <v>471</v>
      </c>
      <c r="G111" s="143" t="s">
        <v>472</v>
      </c>
      <c r="H111" s="144">
        <v>45940</v>
      </c>
      <c r="I111" s="279">
        <f t="shared" ref="I111:I119" si="48">H111+4</f>
        <v>45944</v>
      </c>
      <c r="J111" s="280">
        <f t="shared" ref="J111:J119" si="49">H111+6</f>
        <v>45946</v>
      </c>
    </row>
    <row r="112" spans="1:13" ht="15" customHeight="1">
      <c r="A112" s="361"/>
      <c r="B112" s="273" t="s">
        <v>324</v>
      </c>
      <c r="C112" s="186" t="s">
        <v>325</v>
      </c>
      <c r="D112" s="142">
        <v>45945</v>
      </c>
      <c r="E112" s="143">
        <f t="shared" si="47"/>
        <v>45948</v>
      </c>
      <c r="F112" s="142" t="s">
        <v>473</v>
      </c>
      <c r="G112" s="143" t="s">
        <v>325</v>
      </c>
      <c r="H112" s="144">
        <f t="shared" ref="H112:H119" si="50">H111+7</f>
        <v>45947</v>
      </c>
      <c r="I112" s="279">
        <f t="shared" si="48"/>
        <v>45951</v>
      </c>
      <c r="J112" s="280">
        <f t="shared" si="49"/>
        <v>45953</v>
      </c>
      <c r="K112" s="14"/>
    </row>
    <row r="113" spans="1:13" ht="15" customHeight="1">
      <c r="A113" s="361"/>
      <c r="B113" s="273" t="s">
        <v>326</v>
      </c>
      <c r="C113" s="186" t="s">
        <v>323</v>
      </c>
      <c r="D113" s="306" t="s">
        <v>301</v>
      </c>
      <c r="E113" s="143"/>
      <c r="F113" s="142" t="s">
        <v>474</v>
      </c>
      <c r="G113" s="143"/>
      <c r="H113" s="144">
        <f t="shared" si="50"/>
        <v>45954</v>
      </c>
      <c r="I113" s="279">
        <f t="shared" si="48"/>
        <v>45958</v>
      </c>
      <c r="J113" s="280">
        <f t="shared" si="49"/>
        <v>45960</v>
      </c>
      <c r="K113" s="14"/>
    </row>
    <row r="114" spans="1:13" ht="15" customHeight="1">
      <c r="A114" s="361"/>
      <c r="B114" s="273" t="s">
        <v>322</v>
      </c>
      <c r="C114" s="186" t="s">
        <v>327</v>
      </c>
      <c r="D114" s="306" t="s">
        <v>301</v>
      </c>
      <c r="E114" s="143"/>
      <c r="F114" s="142" t="s">
        <v>471</v>
      </c>
      <c r="G114" s="143" t="s">
        <v>475</v>
      </c>
      <c r="H114" s="144">
        <f t="shared" si="50"/>
        <v>45961</v>
      </c>
      <c r="I114" s="279">
        <f t="shared" si="48"/>
        <v>45965</v>
      </c>
      <c r="J114" s="280">
        <f t="shared" si="49"/>
        <v>45967</v>
      </c>
      <c r="K114" s="14"/>
    </row>
    <row r="115" spans="1:13" ht="15" customHeight="1">
      <c r="A115" s="361"/>
      <c r="B115" s="273" t="s">
        <v>324</v>
      </c>
      <c r="C115" s="186" t="s">
        <v>328</v>
      </c>
      <c r="D115" s="306" t="s">
        <v>301</v>
      </c>
      <c r="E115" s="143"/>
      <c r="F115" s="142" t="s">
        <v>473</v>
      </c>
      <c r="G115" s="143" t="s">
        <v>328</v>
      </c>
      <c r="H115" s="144">
        <f t="shared" si="50"/>
        <v>45968</v>
      </c>
      <c r="I115" s="279">
        <f t="shared" si="48"/>
        <v>45972</v>
      </c>
      <c r="J115" s="280">
        <f t="shared" si="49"/>
        <v>45974</v>
      </c>
      <c r="K115" s="14"/>
    </row>
    <row r="116" spans="1:13" ht="15" customHeight="1">
      <c r="A116" s="361"/>
      <c r="B116" s="273" t="s">
        <v>326</v>
      </c>
      <c r="C116" s="186" t="s">
        <v>327</v>
      </c>
      <c r="D116" s="142">
        <v>45966</v>
      </c>
      <c r="E116" s="143">
        <f t="shared" si="47"/>
        <v>45969</v>
      </c>
      <c r="F116" s="142" t="s">
        <v>476</v>
      </c>
      <c r="G116" s="143" t="s">
        <v>477</v>
      </c>
      <c r="H116" s="144">
        <f t="shared" si="50"/>
        <v>45975</v>
      </c>
      <c r="I116" s="279">
        <f t="shared" si="48"/>
        <v>45979</v>
      </c>
      <c r="J116" s="280">
        <f t="shared" si="49"/>
        <v>45981</v>
      </c>
      <c r="K116" s="14"/>
    </row>
    <row r="117" spans="1:13" ht="15" customHeight="1">
      <c r="A117" s="361"/>
      <c r="B117" s="273" t="s">
        <v>322</v>
      </c>
      <c r="C117" s="186" t="s">
        <v>329</v>
      </c>
      <c r="D117" s="142">
        <f t="shared" ref="D117:D118" si="51">D116+7</f>
        <v>45973</v>
      </c>
      <c r="E117" s="143">
        <f t="shared" si="47"/>
        <v>45976</v>
      </c>
      <c r="F117" s="142" t="s">
        <v>471</v>
      </c>
      <c r="G117" s="143" t="s">
        <v>478</v>
      </c>
      <c r="H117" s="144">
        <f t="shared" si="50"/>
        <v>45982</v>
      </c>
      <c r="I117" s="279">
        <f t="shared" si="48"/>
        <v>45986</v>
      </c>
      <c r="J117" s="280">
        <f t="shared" si="49"/>
        <v>45988</v>
      </c>
      <c r="K117" s="14"/>
    </row>
    <row r="118" spans="1:13" ht="15" customHeight="1">
      <c r="A118" s="361"/>
      <c r="B118" s="273" t="s">
        <v>324</v>
      </c>
      <c r="C118" s="186" t="s">
        <v>330</v>
      </c>
      <c r="D118" s="142">
        <f t="shared" si="51"/>
        <v>45980</v>
      </c>
      <c r="E118" s="143">
        <f t="shared" si="47"/>
        <v>45983</v>
      </c>
      <c r="F118" s="142" t="s">
        <v>473</v>
      </c>
      <c r="G118" s="143" t="s">
        <v>330</v>
      </c>
      <c r="H118" s="144">
        <f t="shared" si="50"/>
        <v>45989</v>
      </c>
      <c r="I118" s="279">
        <f t="shared" si="48"/>
        <v>45993</v>
      </c>
      <c r="J118" s="280">
        <f t="shared" si="49"/>
        <v>45995</v>
      </c>
      <c r="K118" s="14"/>
    </row>
    <row r="119" spans="1:13" ht="15" customHeight="1" thickBot="1">
      <c r="A119" s="362"/>
      <c r="B119" s="272" t="s">
        <v>326</v>
      </c>
      <c r="C119" s="148" t="s">
        <v>329</v>
      </c>
      <c r="D119" s="147">
        <f>D118+7</f>
        <v>45987</v>
      </c>
      <c r="E119" s="148">
        <f t="shared" si="47"/>
        <v>45990</v>
      </c>
      <c r="F119" s="147" t="s">
        <v>476</v>
      </c>
      <c r="G119" s="148" t="s">
        <v>479</v>
      </c>
      <c r="H119" s="149">
        <f t="shared" si="50"/>
        <v>45996</v>
      </c>
      <c r="I119" s="281">
        <f t="shared" si="48"/>
        <v>46000</v>
      </c>
      <c r="J119" s="282">
        <f t="shared" si="49"/>
        <v>46002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276</v>
      </c>
      <c r="B121" s="131" t="s">
        <v>277</v>
      </c>
      <c r="C121" s="132" t="s">
        <v>278</v>
      </c>
      <c r="D121" s="133" t="s">
        <v>279</v>
      </c>
      <c r="E121" s="153" t="s">
        <v>334</v>
      </c>
      <c r="F121" s="388"/>
      <c r="G121" s="389"/>
      <c r="H121" s="187" t="s">
        <v>334</v>
      </c>
      <c r="I121" s="151" t="s">
        <v>465</v>
      </c>
      <c r="J121" s="213" t="s">
        <v>466</v>
      </c>
      <c r="K121" s="207"/>
      <c r="L121" s="207"/>
    </row>
    <row r="122" spans="1:13" s="14" customFormat="1" ht="15" customHeight="1">
      <c r="A122" s="364" t="s">
        <v>284</v>
      </c>
      <c r="B122" s="366"/>
      <c r="C122" s="367"/>
      <c r="D122" s="136" t="s">
        <v>285</v>
      </c>
      <c r="E122" s="139" t="s">
        <v>315</v>
      </c>
      <c r="F122" s="386" t="s">
        <v>394</v>
      </c>
      <c r="G122" s="387"/>
      <c r="H122" s="214" t="s">
        <v>395</v>
      </c>
      <c r="I122" s="138" t="s">
        <v>467</v>
      </c>
      <c r="J122" s="215" t="s">
        <v>468</v>
      </c>
      <c r="K122" s="207"/>
      <c r="L122" s="207"/>
    </row>
    <row r="123" spans="1:13" ht="25.5" customHeight="1">
      <c r="A123" s="365"/>
      <c r="B123" s="368"/>
      <c r="C123" s="369"/>
      <c r="D123" s="140" t="s">
        <v>62</v>
      </c>
      <c r="E123" s="155" t="s">
        <v>340</v>
      </c>
      <c r="F123" s="386"/>
      <c r="G123" s="387"/>
      <c r="H123" s="189" t="s">
        <v>290</v>
      </c>
      <c r="I123" s="192" t="s">
        <v>469</v>
      </c>
      <c r="J123" s="191" t="s">
        <v>470</v>
      </c>
      <c r="K123" s="207"/>
      <c r="L123" s="207"/>
    </row>
    <row r="124" spans="1:13" ht="15" customHeight="1">
      <c r="A124" s="360" t="s">
        <v>60</v>
      </c>
      <c r="B124" s="142" t="s">
        <v>343</v>
      </c>
      <c r="C124" s="143" t="s">
        <v>344</v>
      </c>
      <c r="D124" s="301" t="s">
        <v>301</v>
      </c>
      <c r="E124" s="186"/>
      <c r="F124" s="142" t="s">
        <v>471</v>
      </c>
      <c r="G124" s="143" t="s">
        <v>472</v>
      </c>
      <c r="H124" s="144">
        <v>45940</v>
      </c>
      <c r="I124" s="279">
        <f t="shared" ref="I124:I132" si="52">H124+4</f>
        <v>45944</v>
      </c>
      <c r="J124" s="280">
        <f t="shared" ref="J124:J132" si="53">H124+6</f>
        <v>45946</v>
      </c>
      <c r="K124" s="207"/>
      <c r="L124" s="207"/>
      <c r="M124" s="166"/>
    </row>
    <row r="125" spans="1:13" ht="15" customHeight="1">
      <c r="A125" s="361"/>
      <c r="B125" s="142" t="s">
        <v>345</v>
      </c>
      <c r="C125" s="186" t="s">
        <v>304</v>
      </c>
      <c r="D125" s="144">
        <v>45937</v>
      </c>
      <c r="E125" s="186">
        <f t="shared" ref="E125" si="54">D125+3</f>
        <v>45940</v>
      </c>
      <c r="F125" s="142" t="s">
        <v>473</v>
      </c>
      <c r="G125" s="143" t="s">
        <v>325</v>
      </c>
      <c r="H125" s="144">
        <f t="shared" ref="H125:H132" si="55">H124+7</f>
        <v>45947</v>
      </c>
      <c r="I125" s="279">
        <f t="shared" si="52"/>
        <v>45951</v>
      </c>
      <c r="J125" s="280">
        <f t="shared" si="53"/>
        <v>45953</v>
      </c>
      <c r="K125" s="207"/>
      <c r="L125" s="207"/>
      <c r="M125" s="166"/>
    </row>
    <row r="126" spans="1:13" ht="15" customHeight="1">
      <c r="A126" s="361"/>
      <c r="B126" s="142" t="s">
        <v>343</v>
      </c>
      <c r="C126" s="186" t="s">
        <v>346</v>
      </c>
      <c r="D126" s="144">
        <f t="shared" ref="D126:D132" si="56">D125+7</f>
        <v>45944</v>
      </c>
      <c r="E126" s="186">
        <f t="shared" ref="E126:E127" si="57">D126+3</f>
        <v>45947</v>
      </c>
      <c r="F126" s="142" t="s">
        <v>474</v>
      </c>
      <c r="G126" s="143"/>
      <c r="H126" s="144">
        <f t="shared" si="55"/>
        <v>45954</v>
      </c>
      <c r="I126" s="279">
        <f t="shared" si="52"/>
        <v>45958</v>
      </c>
      <c r="J126" s="280">
        <f t="shared" si="53"/>
        <v>45960</v>
      </c>
      <c r="K126" s="207"/>
      <c r="L126" s="207"/>
      <c r="M126" s="166"/>
    </row>
    <row r="127" spans="1:13" ht="15" customHeight="1">
      <c r="A127" s="361"/>
      <c r="B127" s="142" t="s">
        <v>345</v>
      </c>
      <c r="C127" s="186" t="s">
        <v>308</v>
      </c>
      <c r="D127" s="144">
        <f t="shared" si="56"/>
        <v>45951</v>
      </c>
      <c r="E127" s="186">
        <f t="shared" si="57"/>
        <v>45954</v>
      </c>
      <c r="F127" s="142" t="s">
        <v>471</v>
      </c>
      <c r="G127" s="143" t="s">
        <v>475</v>
      </c>
      <c r="H127" s="144">
        <f t="shared" si="55"/>
        <v>45961</v>
      </c>
      <c r="I127" s="279">
        <f t="shared" si="52"/>
        <v>45965</v>
      </c>
      <c r="J127" s="280">
        <f t="shared" si="53"/>
        <v>45967</v>
      </c>
      <c r="K127" s="207"/>
      <c r="L127" s="207"/>
      <c r="M127" s="166"/>
    </row>
    <row r="128" spans="1:13" ht="15" customHeight="1">
      <c r="A128" s="361"/>
      <c r="B128" s="142" t="s">
        <v>343</v>
      </c>
      <c r="C128" s="186" t="s">
        <v>347</v>
      </c>
      <c r="D128" s="144">
        <f t="shared" si="56"/>
        <v>45958</v>
      </c>
      <c r="E128" s="186">
        <f t="shared" ref="E128:E131" si="58">D128+3</f>
        <v>45961</v>
      </c>
      <c r="F128" s="142" t="s">
        <v>473</v>
      </c>
      <c r="G128" s="143" t="s">
        <v>328</v>
      </c>
      <c r="H128" s="144">
        <f t="shared" si="55"/>
        <v>45968</v>
      </c>
      <c r="I128" s="279">
        <f t="shared" si="52"/>
        <v>45972</v>
      </c>
      <c r="J128" s="280">
        <f t="shared" si="53"/>
        <v>45974</v>
      </c>
      <c r="K128" s="207"/>
      <c r="L128" s="207"/>
      <c r="M128" s="166"/>
    </row>
    <row r="129" spans="1:20" ht="15" customHeight="1">
      <c r="A129" s="361"/>
      <c r="B129" s="142" t="s">
        <v>345</v>
      </c>
      <c r="C129" s="186" t="s">
        <v>325</v>
      </c>
      <c r="D129" s="144">
        <f t="shared" si="56"/>
        <v>45965</v>
      </c>
      <c r="E129" s="186">
        <f t="shared" si="58"/>
        <v>45968</v>
      </c>
      <c r="F129" s="142" t="s">
        <v>476</v>
      </c>
      <c r="G129" s="143" t="s">
        <v>477</v>
      </c>
      <c r="H129" s="144">
        <f t="shared" si="55"/>
        <v>45975</v>
      </c>
      <c r="I129" s="279">
        <f t="shared" si="52"/>
        <v>45979</v>
      </c>
      <c r="J129" s="280">
        <f t="shared" si="53"/>
        <v>45981</v>
      </c>
      <c r="K129" s="207"/>
      <c r="L129" s="207"/>
      <c r="M129" s="166"/>
    </row>
    <row r="130" spans="1:20" ht="15" customHeight="1">
      <c r="A130" s="361"/>
      <c r="B130" s="142" t="s">
        <v>343</v>
      </c>
      <c r="C130" s="186" t="s">
        <v>348</v>
      </c>
      <c r="D130" s="144">
        <f t="shared" si="56"/>
        <v>45972</v>
      </c>
      <c r="E130" s="186">
        <f t="shared" si="58"/>
        <v>45975</v>
      </c>
      <c r="F130" s="142" t="s">
        <v>471</v>
      </c>
      <c r="G130" s="143" t="s">
        <v>478</v>
      </c>
      <c r="H130" s="144">
        <f t="shared" si="55"/>
        <v>45982</v>
      </c>
      <c r="I130" s="279">
        <f t="shared" si="52"/>
        <v>45986</v>
      </c>
      <c r="J130" s="280">
        <f t="shared" si="53"/>
        <v>45988</v>
      </c>
      <c r="K130" s="207"/>
      <c r="L130" s="207"/>
      <c r="M130" s="166"/>
    </row>
    <row r="131" spans="1:20" ht="15" customHeight="1">
      <c r="A131" s="361"/>
      <c r="B131" s="142" t="s">
        <v>345</v>
      </c>
      <c r="C131" s="186" t="s">
        <v>328</v>
      </c>
      <c r="D131" s="144">
        <f t="shared" si="56"/>
        <v>45979</v>
      </c>
      <c r="E131" s="186">
        <f t="shared" si="58"/>
        <v>45982</v>
      </c>
      <c r="F131" s="142" t="s">
        <v>473</v>
      </c>
      <c r="G131" s="143" t="s">
        <v>330</v>
      </c>
      <c r="H131" s="144">
        <f t="shared" si="55"/>
        <v>45989</v>
      </c>
      <c r="I131" s="279">
        <f t="shared" si="52"/>
        <v>45993</v>
      </c>
      <c r="J131" s="280">
        <f t="shared" si="53"/>
        <v>45995</v>
      </c>
      <c r="K131" s="207"/>
      <c r="L131" s="207"/>
      <c r="M131" s="166"/>
    </row>
    <row r="132" spans="1:20" ht="15" customHeight="1" thickBot="1">
      <c r="A132" s="362"/>
      <c r="B132" s="147" t="s">
        <v>343</v>
      </c>
      <c r="C132" s="148" t="s">
        <v>349</v>
      </c>
      <c r="D132" s="149">
        <f t="shared" si="56"/>
        <v>45986</v>
      </c>
      <c r="E132" s="148">
        <f>D132+3</f>
        <v>45989</v>
      </c>
      <c r="F132" s="147" t="s">
        <v>476</v>
      </c>
      <c r="G132" s="148" t="s">
        <v>479</v>
      </c>
      <c r="H132" s="149">
        <f t="shared" si="55"/>
        <v>45996</v>
      </c>
      <c r="I132" s="281">
        <f t="shared" si="52"/>
        <v>46000</v>
      </c>
      <c r="J132" s="282">
        <f t="shared" si="53"/>
        <v>46002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390</v>
      </c>
      <c r="B135" s="201" t="s">
        <v>480</v>
      </c>
      <c r="C135" s="216"/>
    </row>
    <row r="136" spans="1:20" s="127" customFormat="1" ht="15" customHeight="1">
      <c r="A136" s="184" t="s">
        <v>276</v>
      </c>
      <c r="B136" s="131" t="s">
        <v>277</v>
      </c>
      <c r="C136" s="132" t="s">
        <v>278</v>
      </c>
      <c r="D136" s="133" t="s">
        <v>279</v>
      </c>
      <c r="E136" s="134" t="s">
        <v>281</v>
      </c>
      <c r="F136" s="134" t="s">
        <v>280</v>
      </c>
      <c r="G136" s="217"/>
      <c r="H136" s="390" t="s">
        <v>481</v>
      </c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2"/>
    </row>
    <row r="137" spans="1:20" s="127" customFormat="1" ht="15" customHeight="1">
      <c r="A137" s="384" t="s">
        <v>284</v>
      </c>
      <c r="B137" s="366"/>
      <c r="C137" s="367"/>
      <c r="D137" s="136" t="s">
        <v>285</v>
      </c>
      <c r="E137" s="137" t="s">
        <v>286</v>
      </c>
      <c r="F137" s="137" t="s">
        <v>286</v>
      </c>
      <c r="G137" s="399" t="s">
        <v>482</v>
      </c>
      <c r="H137" s="393" t="s">
        <v>483</v>
      </c>
      <c r="I137" s="394"/>
      <c r="J137" s="394"/>
      <c r="K137" s="394"/>
      <c r="L137" s="394"/>
      <c r="M137" s="394"/>
      <c r="N137" s="394"/>
      <c r="O137" s="394"/>
      <c r="P137" s="394"/>
      <c r="Q137" s="394"/>
      <c r="R137" s="394"/>
      <c r="S137" s="394"/>
      <c r="T137" s="395"/>
    </row>
    <row r="138" spans="1:20" s="127" customFormat="1" ht="15" customHeight="1" thickBot="1">
      <c r="A138" s="384"/>
      <c r="B138" s="368"/>
      <c r="C138" s="369"/>
      <c r="D138" s="140" t="s">
        <v>289</v>
      </c>
      <c r="E138" s="141" t="s">
        <v>291</v>
      </c>
      <c r="F138" s="141" t="s">
        <v>290</v>
      </c>
      <c r="G138" s="400"/>
      <c r="H138" s="396"/>
      <c r="I138" s="397"/>
      <c r="J138" s="397"/>
      <c r="K138" s="397"/>
      <c r="L138" s="397"/>
      <c r="M138" s="397"/>
      <c r="N138" s="397"/>
      <c r="O138" s="397"/>
      <c r="P138" s="397"/>
      <c r="Q138" s="397"/>
      <c r="R138" s="397"/>
      <c r="S138" s="397"/>
      <c r="T138" s="398"/>
    </row>
    <row r="139" spans="1:20" s="127" customFormat="1" ht="23.25" customHeight="1">
      <c r="A139" s="360" t="s">
        <v>49</v>
      </c>
      <c r="B139" s="273" t="s">
        <v>294</v>
      </c>
      <c r="C139" s="186" t="s">
        <v>295</v>
      </c>
      <c r="D139" s="142">
        <v>45937</v>
      </c>
      <c r="E139" s="144">
        <f t="shared" ref="E139" si="59">D139+2</f>
        <v>45939</v>
      </c>
      <c r="F139" s="144">
        <f>D139+2</f>
        <v>45939</v>
      </c>
      <c r="G139" s="218"/>
      <c r="H139" s="266" t="s">
        <v>484</v>
      </c>
      <c r="I139" s="267" t="s">
        <v>485</v>
      </c>
      <c r="J139" s="267" t="s">
        <v>486</v>
      </c>
      <c r="K139" s="267" t="s">
        <v>487</v>
      </c>
      <c r="L139" s="267" t="s">
        <v>488</v>
      </c>
      <c r="M139" s="268" t="s">
        <v>489</v>
      </c>
      <c r="N139" s="266" t="s">
        <v>490</v>
      </c>
      <c r="O139" s="267" t="s">
        <v>491</v>
      </c>
      <c r="P139" s="267" t="s">
        <v>492</v>
      </c>
      <c r="Q139" s="267" t="s">
        <v>493</v>
      </c>
      <c r="R139" s="267" t="s">
        <v>494</v>
      </c>
      <c r="S139" s="267" t="s">
        <v>495</v>
      </c>
      <c r="T139" s="268" t="s">
        <v>496</v>
      </c>
    </row>
    <row r="140" spans="1:20" s="127" customFormat="1" ht="23.25" customHeight="1">
      <c r="A140" s="361"/>
      <c r="B140" s="273" t="s">
        <v>296</v>
      </c>
      <c r="C140" s="186" t="s">
        <v>297</v>
      </c>
      <c r="D140" s="142">
        <v>45942</v>
      </c>
      <c r="E140" s="144">
        <f t="shared" ref="E140:E146" si="60">D140+2</f>
        <v>45944</v>
      </c>
      <c r="F140" s="144">
        <f t="shared" ref="F140:F146" si="61">D140+2</f>
        <v>45944</v>
      </c>
      <c r="G140" s="222"/>
      <c r="H140" s="219" t="s">
        <v>497</v>
      </c>
      <c r="I140" s="220" t="s">
        <v>498</v>
      </c>
      <c r="J140" s="220" t="s">
        <v>499</v>
      </c>
      <c r="K140" s="220" t="s">
        <v>500</v>
      </c>
      <c r="L140" s="220" t="s">
        <v>501</v>
      </c>
      <c r="M140" s="221" t="s">
        <v>502</v>
      </c>
      <c r="N140" s="219" t="s">
        <v>503</v>
      </c>
      <c r="O140" s="220" t="s">
        <v>504</v>
      </c>
      <c r="P140" s="220" t="s">
        <v>505</v>
      </c>
      <c r="Q140" s="220" t="s">
        <v>506</v>
      </c>
      <c r="R140" s="220" t="s">
        <v>507</v>
      </c>
      <c r="S140" s="220" t="s">
        <v>508</v>
      </c>
      <c r="T140" s="221" t="s">
        <v>509</v>
      </c>
    </row>
    <row r="141" spans="1:20" s="127" customFormat="1" ht="23.25" customHeight="1">
      <c r="A141" s="361"/>
      <c r="B141" s="273" t="s">
        <v>298</v>
      </c>
      <c r="C141" s="186" t="s">
        <v>299</v>
      </c>
      <c r="D141" s="142">
        <v>45946</v>
      </c>
      <c r="E141" s="144">
        <f t="shared" si="60"/>
        <v>45948</v>
      </c>
      <c r="F141" s="144">
        <f t="shared" si="61"/>
        <v>45948</v>
      </c>
      <c r="G141" s="222"/>
      <c r="H141" s="219" t="s">
        <v>510</v>
      </c>
      <c r="I141" s="220" t="s">
        <v>511</v>
      </c>
      <c r="J141" s="220" t="s">
        <v>512</v>
      </c>
      <c r="K141" s="220" t="s">
        <v>513</v>
      </c>
      <c r="L141" s="220" t="s">
        <v>514</v>
      </c>
      <c r="M141" s="221" t="s">
        <v>515</v>
      </c>
      <c r="N141" s="219" t="s">
        <v>516</v>
      </c>
      <c r="O141" s="220" t="s">
        <v>517</v>
      </c>
      <c r="P141" s="220" t="s">
        <v>518</v>
      </c>
      <c r="Q141" s="220" t="s">
        <v>519</v>
      </c>
      <c r="R141" s="220" t="s">
        <v>520</v>
      </c>
      <c r="S141" s="220" t="s">
        <v>521</v>
      </c>
      <c r="T141" s="221" t="s">
        <v>522</v>
      </c>
    </row>
    <row r="142" spans="1:20" s="127" customFormat="1" ht="23.25" customHeight="1">
      <c r="A142" s="361"/>
      <c r="B142" s="273" t="s">
        <v>294</v>
      </c>
      <c r="C142" s="186" t="s">
        <v>300</v>
      </c>
      <c r="D142" s="142">
        <v>45957</v>
      </c>
      <c r="E142" s="144">
        <f t="shared" si="60"/>
        <v>45959</v>
      </c>
      <c r="F142" s="301" t="s">
        <v>301</v>
      </c>
      <c r="G142" s="222"/>
      <c r="H142" s="219" t="s">
        <v>523</v>
      </c>
      <c r="I142" s="220" t="s">
        <v>524</v>
      </c>
      <c r="J142" s="220" t="s">
        <v>525</v>
      </c>
      <c r="K142" s="220" t="s">
        <v>526</v>
      </c>
      <c r="L142" s="220" t="s">
        <v>527</v>
      </c>
      <c r="M142" s="221" t="s">
        <v>528</v>
      </c>
      <c r="N142" s="219" t="s">
        <v>529</v>
      </c>
      <c r="O142" s="220" t="s">
        <v>530</v>
      </c>
      <c r="P142" s="220" t="s">
        <v>531</v>
      </c>
      <c r="Q142" s="220" t="s">
        <v>532</v>
      </c>
      <c r="R142" s="220" t="s">
        <v>533</v>
      </c>
      <c r="S142" s="220" t="s">
        <v>534</v>
      </c>
      <c r="T142" s="221"/>
    </row>
    <row r="143" spans="1:20" s="127" customFormat="1" ht="23.25" customHeight="1">
      <c r="A143" s="361"/>
      <c r="B143" s="273" t="s">
        <v>302</v>
      </c>
      <c r="C143" s="186"/>
      <c r="D143" s="303" t="s">
        <v>303</v>
      </c>
      <c r="E143" s="144"/>
      <c r="F143" s="144"/>
      <c r="G143" s="222" t="s">
        <v>535</v>
      </c>
      <c r="H143" s="219" t="s">
        <v>536</v>
      </c>
      <c r="I143" s="220" t="s">
        <v>537</v>
      </c>
      <c r="J143" s="220" t="s">
        <v>525</v>
      </c>
      <c r="K143" s="220" t="s">
        <v>538</v>
      </c>
      <c r="L143" s="220" t="s">
        <v>539</v>
      </c>
      <c r="M143" s="221" t="s">
        <v>540</v>
      </c>
      <c r="N143" s="219" t="s">
        <v>541</v>
      </c>
      <c r="O143" s="220" t="s">
        <v>542</v>
      </c>
      <c r="P143" s="220" t="s">
        <v>543</v>
      </c>
      <c r="Q143" s="220" t="s">
        <v>544</v>
      </c>
      <c r="R143" s="220" t="s">
        <v>545</v>
      </c>
      <c r="S143" s="220" t="s">
        <v>546</v>
      </c>
      <c r="T143" s="221"/>
    </row>
    <row r="144" spans="1:20" s="127" customFormat="1" ht="23.25" customHeight="1">
      <c r="A144" s="361"/>
      <c r="B144" s="273" t="s">
        <v>296</v>
      </c>
      <c r="C144" s="186" t="s">
        <v>304</v>
      </c>
      <c r="D144" s="142">
        <v>45964</v>
      </c>
      <c r="E144" s="144">
        <f t="shared" si="60"/>
        <v>45966</v>
      </c>
      <c r="F144" s="144">
        <f t="shared" si="61"/>
        <v>45966</v>
      </c>
      <c r="G144" s="222"/>
      <c r="H144" s="219" t="s">
        <v>547</v>
      </c>
      <c r="I144" s="220" t="s">
        <v>548</v>
      </c>
      <c r="J144" s="220" t="s">
        <v>549</v>
      </c>
      <c r="K144" s="220" t="s">
        <v>550</v>
      </c>
      <c r="L144" s="220" t="s">
        <v>551</v>
      </c>
      <c r="M144" s="221" t="s">
        <v>552</v>
      </c>
      <c r="N144" s="219" t="s">
        <v>553</v>
      </c>
      <c r="O144" s="220" t="s">
        <v>554</v>
      </c>
      <c r="P144" s="220" t="s">
        <v>555</v>
      </c>
      <c r="Q144" s="220" t="s">
        <v>540</v>
      </c>
      <c r="R144" s="220" t="s">
        <v>556</v>
      </c>
      <c r="S144" s="220" t="s">
        <v>557</v>
      </c>
      <c r="T144" s="221"/>
    </row>
    <row r="145" spans="1:20" s="127" customFormat="1" ht="23.25" customHeight="1">
      <c r="A145" s="361"/>
      <c r="B145" s="273" t="s">
        <v>305</v>
      </c>
      <c r="C145" s="186" t="s">
        <v>306</v>
      </c>
      <c r="D145" s="142">
        <f t="shared" ref="D145:D146" si="62">D144+7</f>
        <v>45971</v>
      </c>
      <c r="E145" s="144">
        <f t="shared" si="60"/>
        <v>45973</v>
      </c>
      <c r="F145" s="144">
        <f t="shared" si="61"/>
        <v>45973</v>
      </c>
      <c r="G145" s="222"/>
      <c r="H145" s="219" t="s">
        <v>558</v>
      </c>
      <c r="I145" s="220" t="s">
        <v>559</v>
      </c>
      <c r="J145" s="220" t="s">
        <v>560</v>
      </c>
      <c r="K145" s="220" t="s">
        <v>561</v>
      </c>
      <c r="L145" s="220" t="s">
        <v>562</v>
      </c>
      <c r="M145" s="221"/>
      <c r="N145" s="219" t="s">
        <v>563</v>
      </c>
      <c r="O145" s="220" t="s">
        <v>564</v>
      </c>
      <c r="P145" s="220" t="s">
        <v>565</v>
      </c>
      <c r="Q145" s="220" t="s">
        <v>566</v>
      </c>
      <c r="R145" s="220" t="s">
        <v>567</v>
      </c>
      <c r="S145" s="220" t="s">
        <v>568</v>
      </c>
      <c r="T145" s="221"/>
    </row>
    <row r="146" spans="1:20" s="127" customFormat="1" ht="23.25" customHeight="1">
      <c r="A146" s="361"/>
      <c r="B146" s="273" t="s">
        <v>294</v>
      </c>
      <c r="C146" s="186" t="s">
        <v>307</v>
      </c>
      <c r="D146" s="142">
        <f t="shared" si="62"/>
        <v>45978</v>
      </c>
      <c r="E146" s="144">
        <f t="shared" si="60"/>
        <v>45980</v>
      </c>
      <c r="F146" s="144">
        <f t="shared" si="61"/>
        <v>45980</v>
      </c>
      <c r="G146" s="218"/>
      <c r="H146" s="219" t="s">
        <v>569</v>
      </c>
      <c r="I146" s="220" t="s">
        <v>570</v>
      </c>
      <c r="J146" s="220" t="s">
        <v>571</v>
      </c>
      <c r="K146" s="220" t="s">
        <v>572</v>
      </c>
      <c r="L146" s="220" t="s">
        <v>573</v>
      </c>
      <c r="M146" s="221"/>
      <c r="N146" s="219" t="s">
        <v>574</v>
      </c>
      <c r="O146" s="220" t="s">
        <v>575</v>
      </c>
      <c r="P146" s="220" t="s">
        <v>576</v>
      </c>
      <c r="Q146" s="220" t="s">
        <v>577</v>
      </c>
      <c r="R146" s="220" t="s">
        <v>578</v>
      </c>
      <c r="S146" s="220" t="s">
        <v>579</v>
      </c>
      <c r="T146" s="221"/>
    </row>
    <row r="147" spans="1:20" s="127" customFormat="1" ht="23.25" customHeight="1" thickBot="1">
      <c r="A147" s="362"/>
      <c r="B147" s="272" t="s">
        <v>296</v>
      </c>
      <c r="C147" s="148" t="s">
        <v>308</v>
      </c>
      <c r="D147" s="147">
        <f>D146+7</f>
        <v>45985</v>
      </c>
      <c r="E147" s="149">
        <f>D147+2</f>
        <v>45987</v>
      </c>
      <c r="F147" s="147">
        <f>D147+2</f>
        <v>45987</v>
      </c>
      <c r="G147" s="274"/>
      <c r="H147" s="224" t="s">
        <v>580</v>
      </c>
      <c r="I147" s="225" t="s">
        <v>581</v>
      </c>
      <c r="J147" s="225" t="s">
        <v>571</v>
      </c>
      <c r="K147" s="225" t="s">
        <v>582</v>
      </c>
      <c r="L147" s="225" t="s">
        <v>583</v>
      </c>
      <c r="M147" s="269"/>
      <c r="N147" s="224" t="s">
        <v>584</v>
      </c>
      <c r="O147" s="225" t="s">
        <v>585</v>
      </c>
      <c r="P147" s="225" t="s">
        <v>586</v>
      </c>
      <c r="Q147" s="225" t="s">
        <v>587</v>
      </c>
      <c r="R147" s="225" t="s">
        <v>588</v>
      </c>
      <c r="S147" s="225" t="s">
        <v>589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276</v>
      </c>
      <c r="B149" s="131" t="s">
        <v>277</v>
      </c>
      <c r="C149" s="132" t="s">
        <v>278</v>
      </c>
      <c r="D149" s="133" t="s">
        <v>279</v>
      </c>
      <c r="E149" s="134" t="s">
        <v>280</v>
      </c>
      <c r="F149" s="134" t="s">
        <v>281</v>
      </c>
      <c r="G149" s="217"/>
      <c r="H149" s="390" t="s">
        <v>481</v>
      </c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2"/>
    </row>
    <row r="150" spans="1:20" s="127" customFormat="1" ht="15" customHeight="1">
      <c r="A150" s="384" t="s">
        <v>284</v>
      </c>
      <c r="B150" s="366"/>
      <c r="C150" s="367"/>
      <c r="D150" s="136" t="s">
        <v>285</v>
      </c>
      <c r="E150" s="137" t="s">
        <v>315</v>
      </c>
      <c r="F150" s="137" t="s">
        <v>315</v>
      </c>
      <c r="G150" s="399" t="s">
        <v>482</v>
      </c>
      <c r="H150" s="393" t="s">
        <v>483</v>
      </c>
      <c r="I150" s="394"/>
      <c r="J150" s="394"/>
      <c r="K150" s="394"/>
      <c r="L150" s="394"/>
      <c r="M150" s="394"/>
      <c r="N150" s="394"/>
      <c r="O150" s="394"/>
      <c r="P150" s="394"/>
      <c r="Q150" s="394"/>
      <c r="R150" s="394"/>
      <c r="S150" s="394"/>
      <c r="T150" s="395"/>
    </row>
    <row r="151" spans="1:20" s="127" customFormat="1" ht="15" customHeight="1" thickBot="1">
      <c r="A151" s="384"/>
      <c r="B151" s="368"/>
      <c r="C151" s="369"/>
      <c r="D151" s="140" t="s">
        <v>57</v>
      </c>
      <c r="E151" s="141" t="s">
        <v>290</v>
      </c>
      <c r="F151" s="141" t="s">
        <v>291</v>
      </c>
      <c r="G151" s="400"/>
      <c r="H151" s="396"/>
      <c r="I151" s="397"/>
      <c r="J151" s="397"/>
      <c r="K151" s="397"/>
      <c r="L151" s="397"/>
      <c r="M151" s="397"/>
      <c r="N151" s="397"/>
      <c r="O151" s="397"/>
      <c r="P151" s="397"/>
      <c r="Q151" s="397"/>
      <c r="R151" s="397"/>
      <c r="S151" s="397"/>
      <c r="T151" s="398"/>
    </row>
    <row r="152" spans="1:20" s="127" customFormat="1" ht="23.25" customHeight="1">
      <c r="A152" s="360" t="s">
        <v>55</v>
      </c>
      <c r="B152" s="273" t="s">
        <v>322</v>
      </c>
      <c r="C152" s="186" t="s">
        <v>323</v>
      </c>
      <c r="D152" s="142">
        <v>45940</v>
      </c>
      <c r="E152" s="144">
        <f t="shared" ref="E152:E153" si="63">D152+3</f>
        <v>45943</v>
      </c>
      <c r="F152" s="144">
        <f t="shared" ref="F152:F153" si="64">D152+3</f>
        <v>45943</v>
      </c>
      <c r="G152" s="218"/>
      <c r="H152" s="401" t="s">
        <v>590</v>
      </c>
      <c r="I152" s="402"/>
      <c r="J152" s="402"/>
      <c r="K152" s="402"/>
      <c r="L152" s="402"/>
      <c r="M152" s="402"/>
      <c r="N152" s="402"/>
      <c r="O152" s="402"/>
      <c r="P152" s="402"/>
      <c r="Q152" s="402"/>
      <c r="R152" s="402"/>
      <c r="S152" s="402"/>
      <c r="T152" s="403"/>
    </row>
    <row r="153" spans="1:20" s="127" customFormat="1" ht="23.25" customHeight="1">
      <c r="A153" s="361"/>
      <c r="B153" s="273" t="s">
        <v>324</v>
      </c>
      <c r="C153" s="186" t="s">
        <v>325</v>
      </c>
      <c r="D153" s="142">
        <v>45945</v>
      </c>
      <c r="E153" s="144">
        <f t="shared" si="63"/>
        <v>45948</v>
      </c>
      <c r="F153" s="144">
        <f t="shared" si="64"/>
        <v>45948</v>
      </c>
      <c r="G153" s="222"/>
      <c r="H153" s="404"/>
      <c r="I153" s="405"/>
      <c r="J153" s="405"/>
      <c r="K153" s="405"/>
      <c r="L153" s="405"/>
      <c r="M153" s="405"/>
      <c r="N153" s="405"/>
      <c r="O153" s="405"/>
      <c r="P153" s="405"/>
      <c r="Q153" s="405"/>
      <c r="R153" s="405"/>
      <c r="S153" s="405"/>
      <c r="T153" s="406"/>
    </row>
    <row r="154" spans="1:20" s="127" customFormat="1" ht="23.25" customHeight="1">
      <c r="A154" s="361"/>
      <c r="B154" s="273" t="s">
        <v>326</v>
      </c>
      <c r="C154" s="186" t="s">
        <v>323</v>
      </c>
      <c r="D154" s="306" t="s">
        <v>301</v>
      </c>
      <c r="E154" s="144"/>
      <c r="F154" s="144"/>
      <c r="G154" s="222" t="s">
        <v>535</v>
      </c>
      <c r="H154" s="404"/>
      <c r="I154" s="405"/>
      <c r="J154" s="405"/>
      <c r="K154" s="405"/>
      <c r="L154" s="405"/>
      <c r="M154" s="405"/>
      <c r="N154" s="405"/>
      <c r="O154" s="405"/>
      <c r="P154" s="405"/>
      <c r="Q154" s="405"/>
      <c r="R154" s="405"/>
      <c r="S154" s="405"/>
      <c r="T154" s="406"/>
    </row>
    <row r="155" spans="1:20" s="127" customFormat="1" ht="23.25" customHeight="1">
      <c r="A155" s="361"/>
      <c r="B155" s="273" t="s">
        <v>322</v>
      </c>
      <c r="C155" s="186" t="s">
        <v>327</v>
      </c>
      <c r="D155" s="306" t="s">
        <v>301</v>
      </c>
      <c r="E155" s="144"/>
      <c r="F155" s="144"/>
      <c r="G155" s="222"/>
      <c r="H155" s="404"/>
      <c r="I155" s="405"/>
      <c r="J155" s="405"/>
      <c r="K155" s="405"/>
      <c r="L155" s="405"/>
      <c r="M155" s="405"/>
      <c r="N155" s="405"/>
      <c r="O155" s="405"/>
      <c r="P155" s="405"/>
      <c r="Q155" s="405"/>
      <c r="R155" s="405"/>
      <c r="S155" s="405"/>
      <c r="T155" s="406"/>
    </row>
    <row r="156" spans="1:20" s="127" customFormat="1" ht="23.25" customHeight="1">
      <c r="A156" s="361"/>
      <c r="B156" s="273" t="s">
        <v>324</v>
      </c>
      <c r="C156" s="186" t="s">
        <v>328</v>
      </c>
      <c r="D156" s="306" t="s">
        <v>301</v>
      </c>
      <c r="E156" s="144"/>
      <c r="F156" s="144"/>
      <c r="G156" s="222"/>
      <c r="H156" s="404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6"/>
    </row>
    <row r="157" spans="1:20" s="127" customFormat="1" ht="23.25" customHeight="1">
      <c r="A157" s="361"/>
      <c r="B157" s="273" t="s">
        <v>326</v>
      </c>
      <c r="C157" s="186" t="s">
        <v>327</v>
      </c>
      <c r="D157" s="142">
        <v>45966</v>
      </c>
      <c r="E157" s="144">
        <f t="shared" ref="E157" si="65">D157+3</f>
        <v>45969</v>
      </c>
      <c r="F157" s="144">
        <f t="shared" ref="F157" si="66">D157+3</f>
        <v>45969</v>
      </c>
      <c r="G157" s="222"/>
      <c r="H157" s="404"/>
      <c r="I157" s="405"/>
      <c r="J157" s="405"/>
      <c r="K157" s="405"/>
      <c r="L157" s="405"/>
      <c r="M157" s="405"/>
      <c r="N157" s="405"/>
      <c r="O157" s="405"/>
      <c r="P157" s="405"/>
      <c r="Q157" s="405"/>
      <c r="R157" s="405"/>
      <c r="S157" s="405"/>
      <c r="T157" s="406"/>
    </row>
    <row r="158" spans="1:20" s="127" customFormat="1" ht="23.25" customHeight="1">
      <c r="A158" s="361"/>
      <c r="B158" s="273" t="s">
        <v>322</v>
      </c>
      <c r="C158" s="186" t="s">
        <v>329</v>
      </c>
      <c r="D158" s="142">
        <f t="shared" ref="D158:D159" si="67">D157+7</f>
        <v>45973</v>
      </c>
      <c r="E158" s="144">
        <f t="shared" ref="E158:E160" si="68">D158+3</f>
        <v>45976</v>
      </c>
      <c r="F158" s="144">
        <f t="shared" ref="F158:F160" si="69">D158+3</f>
        <v>45976</v>
      </c>
      <c r="G158" s="222"/>
      <c r="H158" s="404"/>
      <c r="I158" s="405"/>
      <c r="J158" s="405"/>
      <c r="K158" s="405"/>
      <c r="L158" s="405"/>
      <c r="M158" s="405"/>
      <c r="N158" s="405"/>
      <c r="O158" s="405"/>
      <c r="P158" s="405"/>
      <c r="Q158" s="405"/>
      <c r="R158" s="405"/>
      <c r="S158" s="405"/>
      <c r="T158" s="406"/>
    </row>
    <row r="159" spans="1:20" s="127" customFormat="1" ht="23.25" customHeight="1">
      <c r="A159" s="361"/>
      <c r="B159" s="273" t="s">
        <v>324</v>
      </c>
      <c r="C159" s="186" t="s">
        <v>330</v>
      </c>
      <c r="D159" s="142">
        <f t="shared" si="67"/>
        <v>45980</v>
      </c>
      <c r="E159" s="144">
        <f t="shared" si="68"/>
        <v>45983</v>
      </c>
      <c r="F159" s="144">
        <f t="shared" si="69"/>
        <v>45983</v>
      </c>
      <c r="G159" s="218"/>
      <c r="H159" s="404"/>
      <c r="I159" s="405"/>
      <c r="J159" s="405"/>
      <c r="K159" s="405"/>
      <c r="L159" s="405"/>
      <c r="M159" s="405"/>
      <c r="N159" s="405"/>
      <c r="O159" s="405"/>
      <c r="P159" s="405"/>
      <c r="Q159" s="405"/>
      <c r="R159" s="405"/>
      <c r="S159" s="405"/>
      <c r="T159" s="406"/>
    </row>
    <row r="160" spans="1:20" s="127" customFormat="1" ht="23.25" customHeight="1" thickBot="1">
      <c r="A160" s="362"/>
      <c r="B160" s="272" t="s">
        <v>326</v>
      </c>
      <c r="C160" s="148" t="s">
        <v>329</v>
      </c>
      <c r="D160" s="147">
        <f>D159+7</f>
        <v>45987</v>
      </c>
      <c r="E160" s="149">
        <f t="shared" si="68"/>
        <v>45990</v>
      </c>
      <c r="F160" s="147">
        <f t="shared" si="69"/>
        <v>45990</v>
      </c>
      <c r="G160" s="274"/>
      <c r="H160" s="407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9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276</v>
      </c>
      <c r="B162" s="131" t="s">
        <v>277</v>
      </c>
      <c r="C162" s="132" t="s">
        <v>278</v>
      </c>
      <c r="D162" s="133" t="s">
        <v>279</v>
      </c>
      <c r="E162" s="153" t="s">
        <v>334</v>
      </c>
      <c r="F162" s="217"/>
      <c r="G162" s="390" t="s">
        <v>481</v>
      </c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2"/>
    </row>
    <row r="163" spans="1:206" s="127" customFormat="1" ht="15" customHeight="1">
      <c r="A163" s="364" t="s">
        <v>284</v>
      </c>
      <c r="B163" s="366"/>
      <c r="C163" s="367"/>
      <c r="D163" s="136" t="s">
        <v>285</v>
      </c>
      <c r="E163" s="139" t="s">
        <v>315</v>
      </c>
      <c r="F163" s="399" t="s">
        <v>482</v>
      </c>
      <c r="G163" s="393" t="s">
        <v>483</v>
      </c>
      <c r="H163" s="394"/>
      <c r="I163" s="394"/>
      <c r="J163" s="394"/>
      <c r="K163" s="394"/>
      <c r="L163" s="394"/>
      <c r="M163" s="394"/>
      <c r="N163" s="394"/>
      <c r="O163" s="394"/>
      <c r="P163" s="394"/>
      <c r="Q163" s="394"/>
      <c r="R163" s="394"/>
      <c r="S163" s="395"/>
    </row>
    <row r="164" spans="1:206" s="127" customFormat="1" ht="15" customHeight="1" thickBot="1">
      <c r="A164" s="365"/>
      <c r="B164" s="368"/>
      <c r="C164" s="369"/>
      <c r="D164" s="140" t="s">
        <v>62</v>
      </c>
      <c r="E164" s="155" t="s">
        <v>340</v>
      </c>
      <c r="F164" s="400"/>
      <c r="G164" s="396"/>
      <c r="H164" s="397"/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8"/>
    </row>
    <row r="165" spans="1:206" s="127" customFormat="1" ht="23.25" customHeight="1">
      <c r="A165" s="360" t="s">
        <v>60</v>
      </c>
      <c r="B165" s="142" t="s">
        <v>343</v>
      </c>
      <c r="C165" s="143" t="s">
        <v>344</v>
      </c>
      <c r="D165" s="301" t="s">
        <v>301</v>
      </c>
      <c r="E165" s="186"/>
      <c r="F165" s="218"/>
      <c r="G165" s="401" t="s">
        <v>590</v>
      </c>
      <c r="H165" s="402"/>
      <c r="I165" s="402"/>
      <c r="J165" s="402"/>
      <c r="K165" s="402"/>
      <c r="L165" s="402"/>
      <c r="M165" s="402"/>
      <c r="N165" s="402"/>
      <c r="O165" s="402"/>
      <c r="P165" s="402"/>
      <c r="Q165" s="402"/>
      <c r="R165" s="402"/>
      <c r="S165" s="403"/>
    </row>
    <row r="166" spans="1:206" s="127" customFormat="1" ht="23.25" customHeight="1">
      <c r="A166" s="361"/>
      <c r="B166" s="142" t="s">
        <v>345</v>
      </c>
      <c r="C166" s="186" t="s">
        <v>304</v>
      </c>
      <c r="D166" s="144">
        <v>45937</v>
      </c>
      <c r="E166" s="186">
        <f t="shared" ref="E166" si="70">D166+3</f>
        <v>45940</v>
      </c>
      <c r="F166" s="218"/>
      <c r="G166" s="404"/>
      <c r="H166" s="405"/>
      <c r="I166" s="405"/>
      <c r="J166" s="405"/>
      <c r="K166" s="405"/>
      <c r="L166" s="405"/>
      <c r="M166" s="405"/>
      <c r="N166" s="405"/>
      <c r="O166" s="405"/>
      <c r="P166" s="405"/>
      <c r="Q166" s="405"/>
      <c r="R166" s="405"/>
      <c r="S166" s="406"/>
    </row>
    <row r="167" spans="1:206" s="127" customFormat="1" ht="23.25" customHeight="1">
      <c r="A167" s="361"/>
      <c r="B167" s="142" t="s">
        <v>343</v>
      </c>
      <c r="C167" s="186" t="s">
        <v>346</v>
      </c>
      <c r="D167" s="144">
        <f t="shared" ref="D167:D173" si="71">D166+7</f>
        <v>45944</v>
      </c>
      <c r="E167" s="186">
        <f t="shared" ref="E167:E172" si="72">D167+3</f>
        <v>45947</v>
      </c>
      <c r="F167" s="218"/>
      <c r="G167" s="404"/>
      <c r="H167" s="405"/>
      <c r="I167" s="405"/>
      <c r="J167" s="405"/>
      <c r="K167" s="405"/>
      <c r="L167" s="405"/>
      <c r="M167" s="405"/>
      <c r="N167" s="405"/>
      <c r="O167" s="405"/>
      <c r="P167" s="405"/>
      <c r="Q167" s="405"/>
      <c r="R167" s="405"/>
      <c r="S167" s="406"/>
    </row>
    <row r="168" spans="1:206" s="127" customFormat="1" ht="23.25" customHeight="1">
      <c r="A168" s="361"/>
      <c r="B168" s="142" t="s">
        <v>345</v>
      </c>
      <c r="C168" s="186" t="s">
        <v>308</v>
      </c>
      <c r="D168" s="144">
        <f t="shared" si="71"/>
        <v>45951</v>
      </c>
      <c r="E168" s="186">
        <f t="shared" si="72"/>
        <v>45954</v>
      </c>
      <c r="F168" s="222" t="s">
        <v>535</v>
      </c>
      <c r="G168" s="404"/>
      <c r="H168" s="405"/>
      <c r="I168" s="405"/>
      <c r="J168" s="405"/>
      <c r="K168" s="405"/>
      <c r="L168" s="405"/>
      <c r="M168" s="405"/>
      <c r="N168" s="405"/>
      <c r="O168" s="405"/>
      <c r="P168" s="405"/>
      <c r="Q168" s="405"/>
      <c r="R168" s="405"/>
      <c r="S168" s="406"/>
    </row>
    <row r="169" spans="1:206" s="127" customFormat="1" ht="23.25" customHeight="1">
      <c r="A169" s="361"/>
      <c r="B169" s="142" t="s">
        <v>343</v>
      </c>
      <c r="C169" s="186" t="s">
        <v>347</v>
      </c>
      <c r="D169" s="144">
        <f t="shared" si="71"/>
        <v>45958</v>
      </c>
      <c r="E169" s="186">
        <f t="shared" si="72"/>
        <v>45961</v>
      </c>
      <c r="F169" s="218"/>
      <c r="G169" s="404"/>
      <c r="H169" s="405"/>
      <c r="I169" s="405"/>
      <c r="J169" s="405"/>
      <c r="K169" s="405"/>
      <c r="L169" s="405"/>
      <c r="M169" s="405"/>
      <c r="N169" s="405"/>
      <c r="O169" s="405"/>
      <c r="P169" s="405"/>
      <c r="Q169" s="405"/>
      <c r="R169" s="405"/>
      <c r="S169" s="406"/>
    </row>
    <row r="170" spans="1:206" s="127" customFormat="1" ht="23.25" customHeight="1">
      <c r="A170" s="361"/>
      <c r="B170" s="142" t="s">
        <v>345</v>
      </c>
      <c r="C170" s="186" t="s">
        <v>325</v>
      </c>
      <c r="D170" s="144">
        <f t="shared" si="71"/>
        <v>45965</v>
      </c>
      <c r="E170" s="186">
        <f t="shared" si="72"/>
        <v>45968</v>
      </c>
      <c r="F170" s="218"/>
      <c r="G170" s="404"/>
      <c r="H170" s="405"/>
      <c r="I170" s="405"/>
      <c r="J170" s="405"/>
      <c r="K170" s="405"/>
      <c r="L170" s="405"/>
      <c r="M170" s="405"/>
      <c r="N170" s="405"/>
      <c r="O170" s="405"/>
      <c r="P170" s="405"/>
      <c r="Q170" s="405"/>
      <c r="R170" s="405"/>
      <c r="S170" s="406"/>
    </row>
    <row r="171" spans="1:206" s="127" customFormat="1" ht="23.25" customHeight="1">
      <c r="A171" s="361"/>
      <c r="B171" s="142" t="s">
        <v>343</v>
      </c>
      <c r="C171" s="186" t="s">
        <v>348</v>
      </c>
      <c r="D171" s="144">
        <f t="shared" si="71"/>
        <v>45972</v>
      </c>
      <c r="E171" s="186">
        <f t="shared" si="72"/>
        <v>45975</v>
      </c>
      <c r="F171" s="218"/>
      <c r="G171" s="404"/>
      <c r="H171" s="405"/>
      <c r="I171" s="405"/>
      <c r="J171" s="405"/>
      <c r="K171" s="405"/>
      <c r="L171" s="405"/>
      <c r="M171" s="405"/>
      <c r="N171" s="405"/>
      <c r="O171" s="405"/>
      <c r="P171" s="405"/>
      <c r="Q171" s="405"/>
      <c r="R171" s="405"/>
      <c r="S171" s="406"/>
    </row>
    <row r="172" spans="1:206" s="127" customFormat="1" ht="23.25" customHeight="1">
      <c r="A172" s="361"/>
      <c r="B172" s="142" t="s">
        <v>345</v>
      </c>
      <c r="C172" s="186" t="s">
        <v>328</v>
      </c>
      <c r="D172" s="144">
        <f t="shared" si="71"/>
        <v>45979</v>
      </c>
      <c r="E172" s="186">
        <f t="shared" si="72"/>
        <v>45982</v>
      </c>
      <c r="F172" s="218"/>
      <c r="G172" s="404"/>
      <c r="H172" s="405"/>
      <c r="I172" s="405"/>
      <c r="J172" s="405"/>
      <c r="K172" s="405"/>
      <c r="L172" s="405"/>
      <c r="M172" s="405"/>
      <c r="N172" s="405"/>
      <c r="O172" s="405"/>
      <c r="P172" s="405"/>
      <c r="Q172" s="405"/>
      <c r="R172" s="405"/>
      <c r="S172" s="406"/>
    </row>
    <row r="173" spans="1:206" s="127" customFormat="1" ht="23.25" customHeight="1" thickBot="1">
      <c r="A173" s="362"/>
      <c r="B173" s="147" t="s">
        <v>343</v>
      </c>
      <c r="C173" s="148" t="s">
        <v>349</v>
      </c>
      <c r="D173" s="149">
        <f t="shared" si="71"/>
        <v>45986</v>
      </c>
      <c r="E173" s="148">
        <f>D173+3</f>
        <v>45989</v>
      </c>
      <c r="F173" s="223"/>
      <c r="G173" s="407"/>
      <c r="H173" s="408"/>
      <c r="I173" s="408"/>
      <c r="J173" s="408"/>
      <c r="K173" s="408"/>
      <c r="L173" s="408"/>
      <c r="M173" s="408"/>
      <c r="N173" s="408"/>
      <c r="O173" s="408"/>
      <c r="P173" s="408"/>
      <c r="Q173" s="408"/>
      <c r="R173" s="408"/>
      <c r="S173" s="409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350</v>
      </c>
      <c r="K176" s="157"/>
      <c r="L176" s="157"/>
      <c r="M176" s="157"/>
    </row>
    <row r="177" spans="1:10" s="156" customFormat="1" ht="15" customHeight="1">
      <c r="A177" s="363" t="s">
        <v>351</v>
      </c>
      <c r="B177" s="363"/>
      <c r="C177" s="363"/>
      <c r="D177" s="363"/>
      <c r="E177" s="363"/>
      <c r="F177" s="363"/>
      <c r="G177" s="363"/>
      <c r="H177" s="363"/>
      <c r="I177" s="158"/>
      <c r="J177" s="159"/>
    </row>
    <row r="178" spans="1:10" s="156" customFormat="1" ht="15" customHeight="1">
      <c r="A178" s="363"/>
      <c r="B178" s="363"/>
      <c r="C178" s="363"/>
      <c r="D178" s="363"/>
      <c r="E178" s="363"/>
      <c r="F178" s="363"/>
      <c r="G178" s="363"/>
      <c r="H178" s="363"/>
      <c r="I178" s="158"/>
      <c r="J178" s="159"/>
    </row>
    <row r="179" spans="1:10" s="156" customFormat="1" ht="15" customHeight="1">
      <c r="A179" s="156" t="s">
        <v>352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353</v>
      </c>
      <c r="B181" s="43"/>
      <c r="C181" s="43"/>
      <c r="D181" s="43"/>
      <c r="E181" s="43"/>
      <c r="F181" s="164" t="s">
        <v>354</v>
      </c>
      <c r="G181" s="162"/>
      <c r="H181" s="162"/>
      <c r="I181" s="167"/>
      <c r="J181" s="167"/>
    </row>
    <row r="182" spans="1:10" s="127" customFormat="1" ht="15" customHeight="1">
      <c r="A182" s="165" t="s">
        <v>355</v>
      </c>
      <c r="B182" s="1"/>
      <c r="C182" s="1"/>
      <c r="D182" s="1"/>
      <c r="E182" s="166"/>
      <c r="F182" s="1" t="s">
        <v>356</v>
      </c>
      <c r="G182" s="162"/>
      <c r="H182" s="162"/>
    </row>
    <row r="183" spans="1:10" s="127" customFormat="1" ht="15" customHeight="1">
      <c r="A183" s="1" t="s">
        <v>357</v>
      </c>
      <c r="B183" s="1"/>
      <c r="C183" s="1"/>
      <c r="D183" s="1"/>
      <c r="E183" s="166"/>
      <c r="F183" s="1" t="s">
        <v>358</v>
      </c>
      <c r="G183" s="162"/>
      <c r="H183" s="162"/>
    </row>
    <row r="184" spans="1:10" s="127" customFormat="1" ht="15" customHeight="1">
      <c r="A184" s="1" t="s">
        <v>359</v>
      </c>
      <c r="B184" s="1"/>
      <c r="C184" s="1"/>
      <c r="D184" s="166"/>
      <c r="E184" s="166"/>
      <c r="F184" s="1" t="s">
        <v>359</v>
      </c>
      <c r="G184" s="162"/>
      <c r="H184" s="162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"/>
      <c r="J185" s="1"/>
    </row>
    <row r="186" spans="1:10" s="127" customFormat="1" ht="15" customHeight="1">
      <c r="A186" s="164" t="s">
        <v>360</v>
      </c>
      <c r="B186" s="43"/>
      <c r="C186" s="1"/>
      <c r="D186" s="1"/>
      <c r="E186" s="1"/>
      <c r="F186" s="164" t="s">
        <v>360</v>
      </c>
      <c r="G186" s="162"/>
      <c r="H186" s="162"/>
      <c r="I186" s="1"/>
      <c r="J186" s="1"/>
    </row>
    <row r="187" spans="1:10" s="127" customFormat="1" ht="15" customHeight="1">
      <c r="A187" s="1" t="s">
        <v>361</v>
      </c>
      <c r="B187" s="1" t="s">
        <v>362</v>
      </c>
      <c r="C187" s="1"/>
      <c r="D187" s="1"/>
      <c r="E187" s="1"/>
      <c r="F187" s="1" t="s">
        <v>363</v>
      </c>
      <c r="G187" s="1" t="s">
        <v>364</v>
      </c>
      <c r="H187" s="1"/>
      <c r="I187" s="1"/>
      <c r="J187" s="1"/>
    </row>
    <row r="188" spans="1:10" s="127" customFormat="1" ht="15" customHeight="1">
      <c r="A188" s="1" t="s">
        <v>365</v>
      </c>
      <c r="B188" s="1" t="s">
        <v>366</v>
      </c>
      <c r="C188" s="1"/>
      <c r="D188" s="1"/>
      <c r="E188" s="1"/>
      <c r="F188" s="1" t="s">
        <v>367</v>
      </c>
      <c r="G188" s="1" t="s">
        <v>368</v>
      </c>
      <c r="H188" s="162"/>
      <c r="I188" s="1"/>
      <c r="J188" s="1"/>
    </row>
    <row r="189" spans="1:10" s="127" customFormat="1" ht="15" customHeight="1">
      <c r="A189" s="1" t="s">
        <v>369</v>
      </c>
      <c r="B189" s="1" t="s">
        <v>370</v>
      </c>
      <c r="C189" s="1"/>
      <c r="D189" s="1"/>
      <c r="E189" s="1"/>
      <c r="H189" s="167"/>
      <c r="I189" s="1"/>
      <c r="J189" s="1"/>
    </row>
    <row r="190" spans="1:10" s="127" customFormat="1" ht="15" customHeight="1">
      <c r="A190" s="1" t="s">
        <v>371</v>
      </c>
      <c r="B190" s="1" t="s">
        <v>372</v>
      </c>
      <c r="C190" s="1"/>
      <c r="D190" s="1"/>
      <c r="E190" s="1"/>
      <c r="H190" s="167"/>
      <c r="I190" s="1"/>
      <c r="J190" s="1"/>
    </row>
    <row r="191" spans="1:10" s="127" customFormat="1" ht="15" customHeight="1">
      <c r="A191" s="1"/>
      <c r="B191" s="1"/>
      <c r="C191" s="1"/>
      <c r="D191" s="1"/>
      <c r="E191" s="1"/>
      <c r="G191" s="168"/>
      <c r="H191" s="168"/>
      <c r="I191" s="1"/>
      <c r="J191" s="1"/>
    </row>
    <row r="192" spans="1:10" s="127" customFormat="1" ht="15" customHeight="1">
      <c r="A192" s="164" t="s">
        <v>373</v>
      </c>
      <c r="B192" s="169" t="s">
        <v>118</v>
      </c>
      <c r="C192" s="1"/>
      <c r="D192" s="1"/>
      <c r="E192" s="1"/>
      <c r="F192" s="164" t="s">
        <v>373</v>
      </c>
      <c r="G192" s="169" t="s">
        <v>118</v>
      </c>
      <c r="H192" s="168"/>
      <c r="I192" s="1"/>
      <c r="J192" s="1"/>
    </row>
    <row r="193" spans="1:16" s="127" customFormat="1" ht="15" customHeight="1">
      <c r="A193" s="170" t="s">
        <v>374</v>
      </c>
      <c r="B193" s="1"/>
      <c r="C193" s="1"/>
      <c r="D193" s="1"/>
      <c r="E193" s="1"/>
      <c r="F193" s="1" t="s">
        <v>375</v>
      </c>
      <c r="G193" s="1"/>
      <c r="H193" s="168"/>
      <c r="I193" s="1"/>
      <c r="J193" s="1"/>
    </row>
    <row r="194" spans="1:16" s="127" customFormat="1" ht="15" customHeight="1">
      <c r="A194" s="170" t="s">
        <v>376</v>
      </c>
      <c r="B194" s="169"/>
      <c r="C194" s="1"/>
      <c r="D194" s="1"/>
      <c r="E194" s="1"/>
      <c r="F194" s="1" t="s">
        <v>377</v>
      </c>
      <c r="G194" s="1"/>
      <c r="H194" s="168"/>
      <c r="I194" s="1"/>
      <c r="J194" s="1"/>
    </row>
    <row r="195" spans="1:16" s="127" customFormat="1" ht="15" customHeight="1">
      <c r="A195" s="170" t="s">
        <v>378</v>
      </c>
      <c r="B195" s="169"/>
      <c r="C195" s="1"/>
      <c r="D195" s="1"/>
      <c r="E195" s="1"/>
      <c r="G195" s="168"/>
      <c r="H195" s="1"/>
      <c r="I195" s="1"/>
      <c r="J195" s="1"/>
    </row>
    <row r="196" spans="1:16" s="127" customFormat="1" ht="15" customHeight="1">
      <c r="A196" s="170"/>
      <c r="B196" s="169"/>
      <c r="C196" s="1"/>
      <c r="D196" s="1"/>
      <c r="E196" s="1"/>
      <c r="G196" s="168"/>
      <c r="H196" s="1"/>
    </row>
    <row r="197" spans="1:16" s="127" customFormat="1" ht="15" customHeight="1">
      <c r="A197" s="164" t="s">
        <v>379</v>
      </c>
      <c r="B197" s="169" t="s">
        <v>130</v>
      </c>
      <c r="C197" s="1"/>
      <c r="D197" s="1"/>
      <c r="E197" s="1"/>
      <c r="F197" s="164" t="s">
        <v>379</v>
      </c>
      <c r="G197" s="169" t="s">
        <v>130</v>
      </c>
      <c r="H197" s="1"/>
    </row>
    <row r="198" spans="1:16" s="127" customFormat="1" ht="15" customHeight="1">
      <c r="A198" s="170" t="s">
        <v>380</v>
      </c>
      <c r="B198" s="1"/>
      <c r="C198" s="1"/>
      <c r="D198" s="1"/>
      <c r="E198" s="1"/>
      <c r="F198" s="170" t="s">
        <v>381</v>
      </c>
      <c r="G198" s="1"/>
      <c r="H198" s="1"/>
    </row>
    <row r="199" spans="1:16" s="127" customFormat="1" ht="15" customHeight="1">
      <c r="A199" s="1" t="s">
        <v>382</v>
      </c>
      <c r="B199" s="1"/>
      <c r="C199" s="1"/>
      <c r="D199" s="1"/>
      <c r="E199" s="1"/>
      <c r="H199" s="1"/>
    </row>
    <row r="200" spans="1:16" s="127" customFormat="1" ht="15" customHeight="1">
      <c r="A200" s="170" t="s">
        <v>383</v>
      </c>
      <c r="B200" s="1"/>
      <c r="C200" s="1"/>
      <c r="D200" s="1"/>
      <c r="E200" s="1"/>
      <c r="G200" s="168"/>
      <c r="H200" s="1"/>
    </row>
    <row r="201" spans="1:16" s="127" customFormat="1" ht="15" customHeight="1">
      <c r="C201" s="1"/>
      <c r="D201" s="1"/>
      <c r="E201" s="1"/>
      <c r="G201" s="168"/>
      <c r="H201" s="1"/>
    </row>
    <row r="202" spans="1:16" s="127" customFormat="1" ht="15" customHeight="1">
      <c r="C202" s="1"/>
      <c r="D202" s="1"/>
      <c r="E202" s="1"/>
      <c r="F202" s="164" t="s">
        <v>384</v>
      </c>
      <c r="G202" s="169" t="s">
        <v>166</v>
      </c>
      <c r="H202" s="1"/>
      <c r="I202" s="1"/>
      <c r="J202" s="1"/>
      <c r="K202" s="1"/>
      <c r="L202" s="1"/>
    </row>
    <row r="203" spans="1:16" s="127" customFormat="1" ht="15" customHeight="1">
      <c r="C203" s="1"/>
      <c r="D203" s="1"/>
      <c r="E203" s="1"/>
      <c r="F203" s="1" t="s">
        <v>385</v>
      </c>
      <c r="G203" s="1" t="s">
        <v>386</v>
      </c>
      <c r="H203" s="1"/>
      <c r="I203" s="1"/>
      <c r="J203" s="1"/>
      <c r="K203" s="1"/>
      <c r="L203" s="1"/>
    </row>
    <row r="204" spans="1:16" s="127" customFormat="1" ht="15" customHeight="1">
      <c r="F204" s="1" t="s">
        <v>387</v>
      </c>
      <c r="G204" s="1" t="s">
        <v>388</v>
      </c>
      <c r="I204" s="1"/>
      <c r="J204" s="1"/>
      <c r="K204" s="1"/>
      <c r="L204" s="1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H207" s="168"/>
    </row>
    <row r="208" spans="1:16" s="127" customFormat="1" ht="15" customHeight="1">
      <c r="G208" s="168"/>
      <c r="H208" s="168"/>
      <c r="O208" s="9"/>
      <c r="P208" s="9"/>
    </row>
    <row r="209" spans="1:16" ht="15" customHeight="1">
      <c r="G209" s="1"/>
      <c r="O209" s="9"/>
      <c r="P209" s="9"/>
    </row>
    <row r="210" spans="1:16" ht="15" customHeight="1">
      <c r="G210" s="1"/>
    </row>
    <row r="211" spans="1:16" s="127" customFormat="1" ht="15" customHeight="1">
      <c r="G211" s="168"/>
      <c r="H211" s="168"/>
    </row>
    <row r="212" spans="1:16" s="127" customFormat="1" ht="15" customHeight="1">
      <c r="G212" s="168"/>
      <c r="H212" s="168"/>
    </row>
    <row r="213" spans="1:16" s="127" customFormat="1" ht="15" customHeight="1">
      <c r="G213" s="168"/>
      <c r="H213" s="168"/>
    </row>
    <row r="214" spans="1:16" s="127" customFormat="1" ht="15" customHeight="1">
      <c r="G214" s="168"/>
      <c r="H214" s="168"/>
    </row>
    <row r="215" spans="1:16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6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  <row r="217" spans="1:16" ht="15" customHeight="1">
      <c r="A217" s="127"/>
      <c r="B217" s="127"/>
      <c r="C217" s="127"/>
      <c r="D217" s="127"/>
      <c r="E217" s="127"/>
      <c r="F217" s="127"/>
      <c r="G217" s="168"/>
      <c r="H217" s="168"/>
      <c r="I217" s="127"/>
      <c r="J217" s="127"/>
      <c r="K217" s="127"/>
      <c r="L217" s="127"/>
    </row>
  </sheetData>
  <mergeCells count="67"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  <mergeCell ref="A177:H178"/>
    <mergeCell ref="A163:A164"/>
    <mergeCell ref="B163:C164"/>
    <mergeCell ref="A165:A173"/>
    <mergeCell ref="G165:S173"/>
    <mergeCell ref="F163:F164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B12:C13"/>
    <mergeCell ref="A40:A41"/>
    <mergeCell ref="B40:C41"/>
    <mergeCell ref="F55:G56"/>
    <mergeCell ref="A25:A26"/>
    <mergeCell ref="B25:C26"/>
    <mergeCell ref="A14:A22"/>
    <mergeCell ref="A27:A35"/>
  </mergeCells>
  <phoneticPr fontId="85" type="noConversion"/>
  <hyperlinks>
    <hyperlink ref="A2" location="MENU!A1" display="BACK TO MENU" xr:uid="{B15A78D0-35A2-4C76-9CB3-DAFA8C9F2BA1}"/>
    <hyperlink ref="A184" r:id="rId1" display="http://www.tslines.com/" xr:uid="{DCC5BAC4-4510-4F5D-92C4-CD4A951CF5D9}"/>
    <hyperlink ref="F184" r:id="rId2" display="http://www.tslines.com/" xr:uid="{BDFDFAE6-3C3C-4160-A796-F58430A65BCE}"/>
    <hyperlink ref="G197" r:id="rId3" xr:uid="{9DE95F23-51D0-4DA7-8CE7-8CE23276E4D7}"/>
    <hyperlink ref="G202" r:id="rId4" xr:uid="{BBDFA303-A36C-4D4E-8399-F127D4902835}"/>
    <hyperlink ref="B197" r:id="rId5" xr:uid="{4680AE63-DD8F-4E2D-98FA-8A92CD2F60F9}"/>
    <hyperlink ref="G192" r:id="rId6" display="mailto:cus.tslhph@tslines.com.vn" xr:uid="{2AEA9596-0868-4B26-86A9-3AECFF40BBC4}"/>
    <hyperlink ref="B192" r:id="rId7" display="mailto:cus.tslhph@tslines.com.vn" xr:uid="{8DFCA6E5-0422-473C-91E9-99F9F13364A7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2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  <c r="J1" s="370"/>
    </row>
    <row r="2" spans="1:206" s="14" customFormat="1" ht="15" customHeight="1" thickTop="1">
      <c r="A2" s="55" t="s">
        <v>41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71" t="s">
        <v>591</v>
      </c>
      <c r="B3" s="371"/>
      <c r="C3" s="371"/>
      <c r="D3" s="371"/>
      <c r="E3" s="371"/>
      <c r="F3" s="371"/>
      <c r="G3" s="371"/>
      <c r="H3" s="37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6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6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6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390</v>
      </c>
      <c r="B10" s="201" t="s">
        <v>592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280</v>
      </c>
      <c r="F11" s="378"/>
      <c r="G11" s="379"/>
      <c r="H11" s="133" t="s">
        <v>280</v>
      </c>
      <c r="I11" s="227" t="s">
        <v>593</v>
      </c>
      <c r="J11" s="227" t="s">
        <v>305</v>
      </c>
      <c r="K11" s="228" t="s">
        <v>594</v>
      </c>
      <c r="L11" s="174"/>
      <c r="M11" s="174"/>
      <c r="N11" s="174"/>
      <c r="O11" s="174"/>
    </row>
    <row r="12" spans="1:206" s="127" customFormat="1" ht="1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380" t="s">
        <v>394</v>
      </c>
      <c r="G12" s="381"/>
      <c r="H12" s="195" t="s">
        <v>285</v>
      </c>
      <c r="I12" s="229" t="s">
        <v>595</v>
      </c>
      <c r="J12" s="229" t="s">
        <v>596</v>
      </c>
      <c r="K12" s="230" t="s">
        <v>597</v>
      </c>
      <c r="L12" s="174"/>
      <c r="M12" s="174"/>
      <c r="N12" s="174"/>
      <c r="O12" s="174"/>
    </row>
    <row r="13" spans="1:206" s="127" customFormat="1" ht="15" customHeight="1">
      <c r="A13" s="384"/>
      <c r="B13" s="368"/>
      <c r="C13" s="369"/>
      <c r="D13" s="140" t="s">
        <v>289</v>
      </c>
      <c r="E13" s="155" t="s">
        <v>290</v>
      </c>
      <c r="F13" s="382"/>
      <c r="G13" s="383"/>
      <c r="H13" s="231" t="s">
        <v>290</v>
      </c>
      <c r="I13" s="232" t="s">
        <v>598</v>
      </c>
      <c r="J13" s="232" t="s">
        <v>599</v>
      </c>
      <c r="K13" s="233" t="s">
        <v>600</v>
      </c>
      <c r="L13" s="174"/>
      <c r="M13" s="174"/>
      <c r="N13" s="174"/>
      <c r="O13" s="174"/>
    </row>
    <row r="14" spans="1:206" ht="15" customHeight="1">
      <c r="A14" s="36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F14" s="142" t="s">
        <v>601</v>
      </c>
      <c r="G14" s="143" t="s">
        <v>325</v>
      </c>
      <c r="H14" s="144">
        <v>45936</v>
      </c>
      <c r="I14" s="144">
        <f t="shared" ref="I14" si="1">H14+2</f>
        <v>45938</v>
      </c>
      <c r="J14" s="144">
        <f t="shared" ref="J14" si="2">H14+3</f>
        <v>45939</v>
      </c>
      <c r="K14" s="143">
        <f t="shared" ref="K14" si="3">H14+4</f>
        <v>45940</v>
      </c>
    </row>
    <row r="15" spans="1:206" ht="15" customHeight="1">
      <c r="A15" s="361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F15" s="142" t="s">
        <v>601</v>
      </c>
      <c r="G15" s="143" t="s">
        <v>328</v>
      </c>
      <c r="H15" s="144">
        <f t="shared" ref="H15:H20" si="4">H14+7</f>
        <v>45943</v>
      </c>
      <c r="I15" s="144">
        <f t="shared" ref="I15:I16" si="5">H15+2</f>
        <v>45945</v>
      </c>
      <c r="J15" s="144">
        <f t="shared" ref="J15:J16" si="6">H15+3</f>
        <v>45946</v>
      </c>
      <c r="K15" s="143">
        <f t="shared" ref="K15:K16" si="7">H15+4</f>
        <v>45947</v>
      </c>
    </row>
    <row r="16" spans="1:206" ht="15" customHeight="1">
      <c r="A16" s="361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F16" s="142" t="s">
        <v>601</v>
      </c>
      <c r="G16" s="143" t="s">
        <v>330</v>
      </c>
      <c r="H16" s="144">
        <f t="shared" si="4"/>
        <v>45950</v>
      </c>
      <c r="I16" s="144">
        <f t="shared" si="5"/>
        <v>45952</v>
      </c>
      <c r="J16" s="144">
        <f t="shared" si="6"/>
        <v>45953</v>
      </c>
      <c r="K16" s="143">
        <f t="shared" si="7"/>
        <v>45954</v>
      </c>
    </row>
    <row r="17" spans="1:12" ht="15" customHeight="1">
      <c r="A17" s="361"/>
      <c r="B17" s="273" t="s">
        <v>294</v>
      </c>
      <c r="C17" s="186" t="s">
        <v>300</v>
      </c>
      <c r="D17" s="142">
        <v>45957</v>
      </c>
      <c r="E17" s="307" t="s">
        <v>301</v>
      </c>
      <c r="F17" s="142" t="s">
        <v>601</v>
      </c>
      <c r="G17" s="143" t="s">
        <v>602</v>
      </c>
      <c r="H17" s="144">
        <f t="shared" si="4"/>
        <v>45957</v>
      </c>
      <c r="I17" s="144">
        <f t="shared" ref="I17:I22" si="8">H17+2</f>
        <v>45959</v>
      </c>
      <c r="J17" s="144">
        <f t="shared" ref="J17:J22" si="9">H17+3</f>
        <v>45960</v>
      </c>
      <c r="K17" s="143">
        <f t="shared" ref="K17:K22" si="10">H17+4</f>
        <v>45961</v>
      </c>
    </row>
    <row r="18" spans="1:12" ht="15" customHeight="1">
      <c r="A18" s="361"/>
      <c r="B18" s="273" t="s">
        <v>302</v>
      </c>
      <c r="C18" s="186"/>
      <c r="D18" s="303" t="s">
        <v>303</v>
      </c>
      <c r="E18" s="143"/>
      <c r="F18" s="142" t="s">
        <v>601</v>
      </c>
      <c r="G18" s="143" t="s">
        <v>603</v>
      </c>
      <c r="H18" s="144">
        <f t="shared" si="4"/>
        <v>45964</v>
      </c>
      <c r="I18" s="144">
        <f t="shared" si="8"/>
        <v>45966</v>
      </c>
      <c r="J18" s="144">
        <f t="shared" si="9"/>
        <v>45967</v>
      </c>
      <c r="K18" s="143">
        <f t="shared" si="10"/>
        <v>45968</v>
      </c>
    </row>
    <row r="19" spans="1:12" ht="15" customHeight="1">
      <c r="A19" s="361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142" t="s">
        <v>601</v>
      </c>
      <c r="G19" s="143" t="s">
        <v>323</v>
      </c>
      <c r="H19" s="144">
        <f t="shared" si="4"/>
        <v>45971</v>
      </c>
      <c r="I19" s="144">
        <f t="shared" ref="I19:I20" si="11">H19+2</f>
        <v>45973</v>
      </c>
      <c r="J19" s="144">
        <f t="shared" ref="J19:J20" si="12">H19+3</f>
        <v>45974</v>
      </c>
      <c r="K19" s="143">
        <f t="shared" ref="K19:K20" si="13">H19+4</f>
        <v>45975</v>
      </c>
    </row>
    <row r="20" spans="1:12" ht="15" customHeight="1">
      <c r="A20" s="361"/>
      <c r="B20" s="273" t="s">
        <v>305</v>
      </c>
      <c r="C20" s="186" t="s">
        <v>306</v>
      </c>
      <c r="D20" s="142">
        <f t="shared" ref="D20:D21" si="14">D19+7</f>
        <v>45971</v>
      </c>
      <c r="E20" s="143">
        <f t="shared" si="0"/>
        <v>45973</v>
      </c>
      <c r="F20" s="142" t="s">
        <v>601</v>
      </c>
      <c r="G20" s="143" t="s">
        <v>327</v>
      </c>
      <c r="H20" s="144">
        <f t="shared" si="4"/>
        <v>45978</v>
      </c>
      <c r="I20" s="144">
        <f t="shared" si="11"/>
        <v>45980</v>
      </c>
      <c r="J20" s="144">
        <f t="shared" si="12"/>
        <v>45981</v>
      </c>
      <c r="K20" s="143">
        <f t="shared" si="13"/>
        <v>45982</v>
      </c>
    </row>
    <row r="21" spans="1:12" ht="15" customHeight="1">
      <c r="A21" s="361"/>
      <c r="B21" s="273" t="s">
        <v>294</v>
      </c>
      <c r="C21" s="186" t="s">
        <v>307</v>
      </c>
      <c r="D21" s="142">
        <f t="shared" si="14"/>
        <v>45978</v>
      </c>
      <c r="E21" s="143">
        <f t="shared" si="0"/>
        <v>45980</v>
      </c>
      <c r="F21" s="142" t="s">
        <v>601</v>
      </c>
      <c r="G21" s="143" t="s">
        <v>329</v>
      </c>
      <c r="H21" s="144">
        <f>H20+7</f>
        <v>45985</v>
      </c>
      <c r="I21" s="144">
        <f t="shared" si="8"/>
        <v>45987</v>
      </c>
      <c r="J21" s="144">
        <f t="shared" si="9"/>
        <v>45988</v>
      </c>
      <c r="K21" s="143">
        <f t="shared" si="10"/>
        <v>45989</v>
      </c>
    </row>
    <row r="22" spans="1:12" s="127" customFormat="1" ht="15" customHeight="1" thickBot="1">
      <c r="A22" s="362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147" t="s">
        <v>601</v>
      </c>
      <c r="G22" s="148" t="s">
        <v>604</v>
      </c>
      <c r="H22" s="149">
        <f>H21+7</f>
        <v>45992</v>
      </c>
      <c r="I22" s="149">
        <f t="shared" si="8"/>
        <v>45994</v>
      </c>
      <c r="J22" s="149">
        <f t="shared" si="9"/>
        <v>45995</v>
      </c>
      <c r="K22" s="148">
        <f t="shared" si="10"/>
        <v>45996</v>
      </c>
      <c r="L22" s="1"/>
    </row>
    <row r="23" spans="1:12" s="127" customFormat="1" ht="15" customHeight="1" thickBot="1"/>
    <row r="24" spans="1:12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53" t="s">
        <v>280</v>
      </c>
      <c r="F24" s="378"/>
      <c r="G24" s="379"/>
      <c r="H24" s="133" t="s">
        <v>280</v>
      </c>
      <c r="I24" s="227" t="s">
        <v>593</v>
      </c>
      <c r="J24" s="227" t="s">
        <v>305</v>
      </c>
      <c r="K24" s="228" t="s">
        <v>594</v>
      </c>
    </row>
    <row r="25" spans="1:12" ht="15" customHeight="1">
      <c r="A25" s="364" t="s">
        <v>284</v>
      </c>
      <c r="B25" s="366"/>
      <c r="C25" s="367"/>
      <c r="D25" s="136" t="s">
        <v>285</v>
      </c>
      <c r="E25" s="139" t="s">
        <v>315</v>
      </c>
      <c r="F25" s="380" t="s">
        <v>394</v>
      </c>
      <c r="G25" s="381"/>
      <c r="H25" s="195" t="s">
        <v>285</v>
      </c>
      <c r="I25" s="229" t="s">
        <v>595</v>
      </c>
      <c r="J25" s="229" t="s">
        <v>596</v>
      </c>
      <c r="K25" s="230" t="s">
        <v>597</v>
      </c>
    </row>
    <row r="26" spans="1:12" ht="15" customHeight="1">
      <c r="A26" s="365"/>
      <c r="B26" s="368"/>
      <c r="C26" s="369"/>
      <c r="D26" s="140" t="s">
        <v>57</v>
      </c>
      <c r="E26" s="155" t="s">
        <v>290</v>
      </c>
      <c r="F26" s="382"/>
      <c r="G26" s="383"/>
      <c r="H26" s="231" t="s">
        <v>290</v>
      </c>
      <c r="I26" s="232" t="s">
        <v>598</v>
      </c>
      <c r="J26" s="232" t="s">
        <v>599</v>
      </c>
      <c r="K26" s="233" t="s">
        <v>600</v>
      </c>
    </row>
    <row r="27" spans="1:12" s="14" customFormat="1" ht="15" customHeight="1">
      <c r="A27" s="361" t="s">
        <v>55</v>
      </c>
      <c r="B27" s="273" t="s">
        <v>322</v>
      </c>
      <c r="C27" s="186" t="s">
        <v>323</v>
      </c>
      <c r="D27" s="142">
        <v>45940</v>
      </c>
      <c r="E27" s="143">
        <f t="shared" ref="E27:E35" si="15">D27+3</f>
        <v>45943</v>
      </c>
      <c r="F27" s="142" t="s">
        <v>601</v>
      </c>
      <c r="G27" s="143" t="s">
        <v>325</v>
      </c>
      <c r="H27" s="144">
        <v>45936</v>
      </c>
      <c r="I27" s="144">
        <f t="shared" ref="I27:I35" si="16">H27+2</f>
        <v>45938</v>
      </c>
      <c r="J27" s="144">
        <f t="shared" ref="J27:J35" si="17">H27+3</f>
        <v>45939</v>
      </c>
      <c r="K27" s="143">
        <f t="shared" ref="K27:K35" si="18">H27+4</f>
        <v>45940</v>
      </c>
    </row>
    <row r="28" spans="1:12" ht="15" customHeight="1">
      <c r="A28" s="361"/>
      <c r="B28" s="273" t="s">
        <v>324</v>
      </c>
      <c r="C28" s="186" t="s">
        <v>325</v>
      </c>
      <c r="D28" s="142">
        <v>45945</v>
      </c>
      <c r="E28" s="143">
        <f t="shared" si="15"/>
        <v>45948</v>
      </c>
      <c r="F28" s="142" t="s">
        <v>601</v>
      </c>
      <c r="G28" s="143" t="s">
        <v>328</v>
      </c>
      <c r="H28" s="144">
        <f t="shared" ref="H28:H33" si="19">H27+7</f>
        <v>45943</v>
      </c>
      <c r="I28" s="144">
        <f t="shared" si="16"/>
        <v>45945</v>
      </c>
      <c r="J28" s="144">
        <f t="shared" si="17"/>
        <v>45946</v>
      </c>
      <c r="K28" s="143">
        <f t="shared" si="18"/>
        <v>45947</v>
      </c>
    </row>
    <row r="29" spans="1:12" ht="15" customHeight="1">
      <c r="A29" s="361"/>
      <c r="B29" s="273" t="s">
        <v>326</v>
      </c>
      <c r="C29" s="186" t="s">
        <v>323</v>
      </c>
      <c r="D29" s="306" t="s">
        <v>301</v>
      </c>
      <c r="E29" s="143"/>
      <c r="F29" s="142" t="s">
        <v>601</v>
      </c>
      <c r="G29" s="143" t="s">
        <v>330</v>
      </c>
      <c r="H29" s="144">
        <f t="shared" si="19"/>
        <v>45950</v>
      </c>
      <c r="I29" s="144">
        <f t="shared" si="16"/>
        <v>45952</v>
      </c>
      <c r="J29" s="144">
        <f t="shared" si="17"/>
        <v>45953</v>
      </c>
      <c r="K29" s="143">
        <f t="shared" si="18"/>
        <v>45954</v>
      </c>
    </row>
    <row r="30" spans="1:12" ht="15" customHeight="1">
      <c r="A30" s="361"/>
      <c r="B30" s="273" t="s">
        <v>322</v>
      </c>
      <c r="C30" s="186" t="s">
        <v>327</v>
      </c>
      <c r="D30" s="306" t="s">
        <v>301</v>
      </c>
      <c r="E30" s="143"/>
      <c r="F30" s="142" t="s">
        <v>601</v>
      </c>
      <c r="G30" s="143" t="s">
        <v>602</v>
      </c>
      <c r="H30" s="144">
        <f t="shared" si="19"/>
        <v>45957</v>
      </c>
      <c r="I30" s="144">
        <f t="shared" si="16"/>
        <v>45959</v>
      </c>
      <c r="J30" s="144">
        <f t="shared" si="17"/>
        <v>45960</v>
      </c>
      <c r="K30" s="143">
        <f t="shared" si="18"/>
        <v>45961</v>
      </c>
    </row>
    <row r="31" spans="1:12" ht="15" customHeight="1">
      <c r="A31" s="361"/>
      <c r="B31" s="273" t="s">
        <v>324</v>
      </c>
      <c r="C31" s="186" t="s">
        <v>328</v>
      </c>
      <c r="D31" s="306" t="s">
        <v>301</v>
      </c>
      <c r="E31" s="143"/>
      <c r="F31" s="142" t="s">
        <v>601</v>
      </c>
      <c r="G31" s="143" t="s">
        <v>603</v>
      </c>
      <c r="H31" s="144">
        <f t="shared" si="19"/>
        <v>45964</v>
      </c>
      <c r="I31" s="144">
        <f t="shared" si="16"/>
        <v>45966</v>
      </c>
      <c r="J31" s="144">
        <f t="shared" si="17"/>
        <v>45967</v>
      </c>
      <c r="K31" s="143">
        <f t="shared" si="18"/>
        <v>45968</v>
      </c>
    </row>
    <row r="32" spans="1:12" ht="15" customHeight="1">
      <c r="A32" s="361"/>
      <c r="B32" s="273" t="s">
        <v>326</v>
      </c>
      <c r="C32" s="186" t="s">
        <v>327</v>
      </c>
      <c r="D32" s="142">
        <v>45966</v>
      </c>
      <c r="E32" s="143">
        <f t="shared" si="15"/>
        <v>45969</v>
      </c>
      <c r="F32" s="142" t="s">
        <v>601</v>
      </c>
      <c r="G32" s="143" t="s">
        <v>323</v>
      </c>
      <c r="H32" s="144">
        <f t="shared" si="19"/>
        <v>45971</v>
      </c>
      <c r="I32" s="144">
        <f t="shared" si="16"/>
        <v>45973</v>
      </c>
      <c r="J32" s="144">
        <f t="shared" si="17"/>
        <v>45974</v>
      </c>
      <c r="K32" s="143">
        <f t="shared" si="18"/>
        <v>45975</v>
      </c>
    </row>
    <row r="33" spans="1:15" ht="15" customHeight="1">
      <c r="A33" s="361"/>
      <c r="B33" s="273" t="s">
        <v>322</v>
      </c>
      <c r="C33" s="186" t="s">
        <v>329</v>
      </c>
      <c r="D33" s="142">
        <f t="shared" ref="D33:D34" si="20">D32+7</f>
        <v>45973</v>
      </c>
      <c r="E33" s="143">
        <f t="shared" si="15"/>
        <v>45976</v>
      </c>
      <c r="F33" s="142" t="s">
        <v>601</v>
      </c>
      <c r="G33" s="143" t="s">
        <v>327</v>
      </c>
      <c r="H33" s="144">
        <f t="shared" si="19"/>
        <v>45978</v>
      </c>
      <c r="I33" s="144">
        <f t="shared" si="16"/>
        <v>45980</v>
      </c>
      <c r="J33" s="144">
        <f t="shared" si="17"/>
        <v>45981</v>
      </c>
      <c r="K33" s="143">
        <f t="shared" si="18"/>
        <v>45982</v>
      </c>
    </row>
    <row r="34" spans="1:15" ht="15" customHeight="1">
      <c r="A34" s="361"/>
      <c r="B34" s="273" t="s">
        <v>324</v>
      </c>
      <c r="C34" s="186" t="s">
        <v>330</v>
      </c>
      <c r="D34" s="142">
        <f t="shared" si="20"/>
        <v>45980</v>
      </c>
      <c r="E34" s="143">
        <f t="shared" si="15"/>
        <v>45983</v>
      </c>
      <c r="F34" s="142" t="s">
        <v>601</v>
      </c>
      <c r="G34" s="143" t="s">
        <v>329</v>
      </c>
      <c r="H34" s="144">
        <f>H33+7</f>
        <v>45985</v>
      </c>
      <c r="I34" s="144">
        <f t="shared" si="16"/>
        <v>45987</v>
      </c>
      <c r="J34" s="144">
        <f t="shared" si="17"/>
        <v>45988</v>
      </c>
      <c r="K34" s="143">
        <f t="shared" si="18"/>
        <v>45989</v>
      </c>
    </row>
    <row r="35" spans="1:15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8">
        <f t="shared" si="15"/>
        <v>45990</v>
      </c>
      <c r="F35" s="147" t="s">
        <v>601</v>
      </c>
      <c r="G35" s="148" t="s">
        <v>604</v>
      </c>
      <c r="H35" s="149">
        <f>H34+7</f>
        <v>45992</v>
      </c>
      <c r="I35" s="149">
        <f t="shared" si="16"/>
        <v>45994</v>
      </c>
      <c r="J35" s="149">
        <f t="shared" si="17"/>
        <v>45995</v>
      </c>
      <c r="K35" s="148">
        <f t="shared" si="18"/>
        <v>45996</v>
      </c>
    </row>
    <row r="36" spans="1:15" s="127" customFormat="1" ht="15" customHeight="1" thickBot="1"/>
    <row r="37" spans="1:15" s="127" customFormat="1" ht="15" customHeight="1">
      <c r="A37" s="130" t="s">
        <v>276</v>
      </c>
      <c r="B37" s="131" t="s">
        <v>277</v>
      </c>
      <c r="C37" s="132" t="s">
        <v>278</v>
      </c>
      <c r="D37" s="133" t="s">
        <v>279</v>
      </c>
      <c r="E37" s="153" t="s">
        <v>334</v>
      </c>
      <c r="F37" s="378"/>
      <c r="G37" s="379"/>
      <c r="H37" s="133" t="s">
        <v>280</v>
      </c>
      <c r="I37" s="227" t="s">
        <v>593</v>
      </c>
      <c r="J37" s="227" t="s">
        <v>305</v>
      </c>
      <c r="K37" s="228" t="s">
        <v>594</v>
      </c>
      <c r="L37" s="174"/>
      <c r="M37" s="174"/>
      <c r="N37" s="174"/>
      <c r="O37" s="174"/>
    </row>
    <row r="38" spans="1:15" s="127" customFormat="1" ht="15" customHeight="1">
      <c r="A38" s="364" t="s">
        <v>284</v>
      </c>
      <c r="B38" s="366"/>
      <c r="C38" s="367"/>
      <c r="D38" s="136" t="s">
        <v>285</v>
      </c>
      <c r="E38" s="139" t="s">
        <v>315</v>
      </c>
      <c r="F38" s="380" t="s">
        <v>394</v>
      </c>
      <c r="G38" s="381"/>
      <c r="H38" s="195" t="s">
        <v>285</v>
      </c>
      <c r="I38" s="229" t="s">
        <v>595</v>
      </c>
      <c r="J38" s="229" t="s">
        <v>596</v>
      </c>
      <c r="K38" s="230" t="s">
        <v>597</v>
      </c>
      <c r="L38" s="174"/>
      <c r="M38" s="174"/>
      <c r="N38" s="174"/>
      <c r="O38" s="174"/>
    </row>
    <row r="39" spans="1:15" s="127" customFormat="1" ht="15" customHeight="1">
      <c r="A39" s="365"/>
      <c r="B39" s="368"/>
      <c r="C39" s="369"/>
      <c r="D39" s="140" t="s">
        <v>62</v>
      </c>
      <c r="E39" s="155" t="s">
        <v>340</v>
      </c>
      <c r="F39" s="382"/>
      <c r="G39" s="383"/>
      <c r="H39" s="231" t="s">
        <v>290</v>
      </c>
      <c r="I39" s="232" t="s">
        <v>598</v>
      </c>
      <c r="J39" s="232" t="s">
        <v>599</v>
      </c>
      <c r="K39" s="233" t="s">
        <v>600</v>
      </c>
      <c r="L39" s="174"/>
      <c r="M39" s="174"/>
      <c r="N39" s="174"/>
      <c r="O39" s="174"/>
    </row>
    <row r="40" spans="1:15" ht="15" customHeight="1">
      <c r="A40" s="360" t="s">
        <v>60</v>
      </c>
      <c r="B40" s="142" t="s">
        <v>343</v>
      </c>
      <c r="C40" s="143" t="s">
        <v>344</v>
      </c>
      <c r="D40" s="301" t="s">
        <v>301</v>
      </c>
      <c r="E40" s="186"/>
      <c r="F40" s="142" t="s">
        <v>601</v>
      </c>
      <c r="G40" s="143" t="s">
        <v>325</v>
      </c>
      <c r="H40" s="144">
        <v>45936</v>
      </c>
      <c r="I40" s="144">
        <f t="shared" ref="I40:I48" si="21">H40+2</f>
        <v>45938</v>
      </c>
      <c r="J40" s="144">
        <f t="shared" ref="J40:J48" si="22">H40+3</f>
        <v>45939</v>
      </c>
      <c r="K40" s="143">
        <f t="shared" ref="K40:K48" si="23">H40+4</f>
        <v>45940</v>
      </c>
    </row>
    <row r="41" spans="1:15" ht="15" customHeight="1">
      <c r="A41" s="361"/>
      <c r="B41" s="142" t="s">
        <v>345</v>
      </c>
      <c r="C41" s="186" t="s">
        <v>304</v>
      </c>
      <c r="D41" s="144">
        <v>45937</v>
      </c>
      <c r="E41" s="186">
        <f t="shared" ref="E41" si="24">D41+3</f>
        <v>45940</v>
      </c>
      <c r="F41" s="142" t="s">
        <v>601</v>
      </c>
      <c r="G41" s="143" t="s">
        <v>328</v>
      </c>
      <c r="H41" s="144">
        <f t="shared" ref="H41:H46" si="25">H40+7</f>
        <v>45943</v>
      </c>
      <c r="I41" s="144">
        <f t="shared" si="21"/>
        <v>45945</v>
      </c>
      <c r="J41" s="144">
        <f t="shared" si="22"/>
        <v>45946</v>
      </c>
      <c r="K41" s="143">
        <f t="shared" si="23"/>
        <v>45947</v>
      </c>
    </row>
    <row r="42" spans="1:15" s="127" customFormat="1" ht="15" customHeight="1">
      <c r="A42" s="361"/>
      <c r="B42" s="142" t="s">
        <v>343</v>
      </c>
      <c r="C42" s="186" t="s">
        <v>346</v>
      </c>
      <c r="D42" s="144">
        <f t="shared" ref="D42:D48" si="26">D41+7</f>
        <v>45944</v>
      </c>
      <c r="E42" s="186">
        <f t="shared" ref="E42:E47" si="27">D42+3</f>
        <v>45947</v>
      </c>
      <c r="F42" s="142" t="s">
        <v>601</v>
      </c>
      <c r="G42" s="143" t="s">
        <v>330</v>
      </c>
      <c r="H42" s="144">
        <f t="shared" si="25"/>
        <v>45950</v>
      </c>
      <c r="I42" s="144">
        <f t="shared" si="21"/>
        <v>45952</v>
      </c>
      <c r="J42" s="144">
        <f t="shared" si="22"/>
        <v>45953</v>
      </c>
      <c r="K42" s="143">
        <f t="shared" si="23"/>
        <v>45954</v>
      </c>
      <c r="L42" s="1"/>
    </row>
    <row r="43" spans="1:15" s="127" customFormat="1" ht="15" customHeight="1">
      <c r="A43" s="361"/>
      <c r="B43" s="142" t="s">
        <v>345</v>
      </c>
      <c r="C43" s="186" t="s">
        <v>308</v>
      </c>
      <c r="D43" s="144">
        <f t="shared" si="26"/>
        <v>45951</v>
      </c>
      <c r="E43" s="186">
        <f t="shared" si="27"/>
        <v>45954</v>
      </c>
      <c r="F43" s="142" t="s">
        <v>601</v>
      </c>
      <c r="G43" s="143" t="s">
        <v>602</v>
      </c>
      <c r="H43" s="144">
        <f t="shared" si="25"/>
        <v>45957</v>
      </c>
      <c r="I43" s="144">
        <f t="shared" si="21"/>
        <v>45959</v>
      </c>
      <c r="J43" s="144">
        <f t="shared" si="22"/>
        <v>45960</v>
      </c>
      <c r="K43" s="143">
        <f t="shared" si="23"/>
        <v>45961</v>
      </c>
      <c r="L43" s="1"/>
    </row>
    <row r="44" spans="1:15" ht="15" customHeight="1">
      <c r="A44" s="361"/>
      <c r="B44" s="142" t="s">
        <v>343</v>
      </c>
      <c r="C44" s="186" t="s">
        <v>347</v>
      </c>
      <c r="D44" s="144">
        <f t="shared" si="26"/>
        <v>45958</v>
      </c>
      <c r="E44" s="186">
        <f t="shared" si="27"/>
        <v>45961</v>
      </c>
      <c r="F44" s="142" t="s">
        <v>601</v>
      </c>
      <c r="G44" s="143" t="s">
        <v>603</v>
      </c>
      <c r="H44" s="144">
        <f t="shared" si="25"/>
        <v>45964</v>
      </c>
      <c r="I44" s="144">
        <f t="shared" si="21"/>
        <v>45966</v>
      </c>
      <c r="J44" s="144">
        <f t="shared" si="22"/>
        <v>45967</v>
      </c>
      <c r="K44" s="143">
        <f t="shared" si="23"/>
        <v>45968</v>
      </c>
    </row>
    <row r="45" spans="1:15" ht="15" customHeight="1">
      <c r="A45" s="361"/>
      <c r="B45" s="142" t="s">
        <v>345</v>
      </c>
      <c r="C45" s="186" t="s">
        <v>325</v>
      </c>
      <c r="D45" s="144">
        <f t="shared" si="26"/>
        <v>45965</v>
      </c>
      <c r="E45" s="186">
        <f t="shared" si="27"/>
        <v>45968</v>
      </c>
      <c r="F45" s="142" t="s">
        <v>601</v>
      </c>
      <c r="G45" s="143" t="s">
        <v>323</v>
      </c>
      <c r="H45" s="144">
        <f t="shared" si="25"/>
        <v>45971</v>
      </c>
      <c r="I45" s="144">
        <f t="shared" si="21"/>
        <v>45973</v>
      </c>
      <c r="J45" s="144">
        <f t="shared" si="22"/>
        <v>45974</v>
      </c>
      <c r="K45" s="143">
        <f t="shared" si="23"/>
        <v>45975</v>
      </c>
    </row>
    <row r="46" spans="1:15" ht="15" customHeight="1">
      <c r="A46" s="361"/>
      <c r="B46" s="142" t="s">
        <v>343</v>
      </c>
      <c r="C46" s="186" t="s">
        <v>348</v>
      </c>
      <c r="D46" s="144">
        <f t="shared" si="26"/>
        <v>45972</v>
      </c>
      <c r="E46" s="186">
        <f t="shared" si="27"/>
        <v>45975</v>
      </c>
      <c r="F46" s="142" t="s">
        <v>601</v>
      </c>
      <c r="G46" s="143" t="s">
        <v>327</v>
      </c>
      <c r="H46" s="144">
        <f t="shared" si="25"/>
        <v>45978</v>
      </c>
      <c r="I46" s="144">
        <f t="shared" si="21"/>
        <v>45980</v>
      </c>
      <c r="J46" s="144">
        <f t="shared" si="22"/>
        <v>45981</v>
      </c>
      <c r="K46" s="143">
        <f t="shared" si="23"/>
        <v>45982</v>
      </c>
    </row>
    <row r="47" spans="1:15" ht="15" customHeight="1">
      <c r="A47" s="361"/>
      <c r="B47" s="142" t="s">
        <v>345</v>
      </c>
      <c r="C47" s="186" t="s">
        <v>328</v>
      </c>
      <c r="D47" s="144">
        <f t="shared" si="26"/>
        <v>45979</v>
      </c>
      <c r="E47" s="186">
        <f t="shared" si="27"/>
        <v>45982</v>
      </c>
      <c r="F47" s="142" t="s">
        <v>601</v>
      </c>
      <c r="G47" s="143" t="s">
        <v>329</v>
      </c>
      <c r="H47" s="144">
        <f>H46+7</f>
        <v>45985</v>
      </c>
      <c r="I47" s="144">
        <f t="shared" si="21"/>
        <v>45987</v>
      </c>
      <c r="J47" s="144">
        <f t="shared" si="22"/>
        <v>45988</v>
      </c>
      <c r="K47" s="143">
        <f t="shared" si="23"/>
        <v>45989</v>
      </c>
    </row>
    <row r="48" spans="1:15" ht="15" customHeight="1" thickBot="1">
      <c r="A48" s="362"/>
      <c r="B48" s="147" t="s">
        <v>343</v>
      </c>
      <c r="C48" s="148" t="s">
        <v>349</v>
      </c>
      <c r="D48" s="149">
        <f t="shared" si="26"/>
        <v>45986</v>
      </c>
      <c r="E48" s="148">
        <f>D48+3</f>
        <v>45989</v>
      </c>
      <c r="F48" s="147" t="s">
        <v>601</v>
      </c>
      <c r="G48" s="148" t="s">
        <v>604</v>
      </c>
      <c r="H48" s="149">
        <f>H47+7</f>
        <v>45992</v>
      </c>
      <c r="I48" s="149">
        <f t="shared" si="21"/>
        <v>45994</v>
      </c>
      <c r="J48" s="149">
        <f t="shared" si="22"/>
        <v>45995</v>
      </c>
      <c r="K48" s="148">
        <f t="shared" si="23"/>
        <v>45996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350</v>
      </c>
      <c r="K51" s="157"/>
      <c r="L51" s="157"/>
      <c r="M51" s="157"/>
    </row>
    <row r="52" spans="1:206" s="156" customFormat="1" ht="15" customHeight="1">
      <c r="A52" s="363" t="s">
        <v>351</v>
      </c>
      <c r="B52" s="363"/>
      <c r="C52" s="363"/>
      <c r="D52" s="363"/>
      <c r="E52" s="363"/>
      <c r="F52" s="363"/>
      <c r="G52" s="363"/>
      <c r="H52" s="363"/>
      <c r="I52" s="158"/>
      <c r="J52" s="159"/>
    </row>
    <row r="53" spans="1:206" s="156" customFormat="1" ht="15" customHeight="1">
      <c r="A53" s="363"/>
      <c r="B53" s="363"/>
      <c r="C53" s="363"/>
      <c r="D53" s="363"/>
      <c r="E53" s="363"/>
      <c r="F53" s="363"/>
      <c r="G53" s="363"/>
      <c r="H53" s="363"/>
      <c r="I53" s="158"/>
      <c r="J53" s="159"/>
    </row>
    <row r="54" spans="1:206" s="156" customFormat="1" ht="15" customHeight="1">
      <c r="A54" s="156" t="s">
        <v>352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353</v>
      </c>
      <c r="B56" s="43"/>
      <c r="C56" s="43"/>
      <c r="D56" s="43"/>
      <c r="E56" s="43"/>
      <c r="F56" s="164" t="s">
        <v>354</v>
      </c>
      <c r="G56" s="162"/>
      <c r="H56" s="162"/>
      <c r="I56" s="167"/>
      <c r="J56" s="167"/>
    </row>
    <row r="57" spans="1:206" s="127" customFormat="1" ht="15" customHeight="1">
      <c r="A57" s="165" t="s">
        <v>355</v>
      </c>
      <c r="B57" s="1"/>
      <c r="C57" s="1"/>
      <c r="D57" s="1"/>
      <c r="E57" s="166"/>
      <c r="F57" s="1" t="s">
        <v>356</v>
      </c>
      <c r="G57" s="162"/>
      <c r="H57" s="162"/>
    </row>
    <row r="58" spans="1:206" s="127" customFormat="1" ht="15" customHeight="1">
      <c r="A58" s="1" t="s">
        <v>357</v>
      </c>
      <c r="B58" s="1"/>
      <c r="C58" s="1"/>
      <c r="D58" s="1"/>
      <c r="E58" s="166"/>
      <c r="F58" s="1" t="s">
        <v>358</v>
      </c>
      <c r="G58" s="162"/>
      <c r="H58" s="162"/>
    </row>
    <row r="59" spans="1:206" s="127" customFormat="1" ht="15" customHeight="1">
      <c r="A59" s="1" t="s">
        <v>359</v>
      </c>
      <c r="B59" s="1"/>
      <c r="C59" s="1"/>
      <c r="D59" s="166"/>
      <c r="E59" s="166"/>
      <c r="F59" s="1" t="s">
        <v>359</v>
      </c>
      <c r="G59" s="162"/>
      <c r="H59" s="162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6" s="127" customFormat="1" ht="15" customHeight="1">
      <c r="A61" s="164" t="s">
        <v>360</v>
      </c>
      <c r="B61" s="43"/>
      <c r="C61" s="1"/>
      <c r="D61" s="1"/>
      <c r="E61" s="1"/>
      <c r="F61" s="164" t="s">
        <v>360</v>
      </c>
      <c r="G61" s="162"/>
      <c r="H61" s="162"/>
      <c r="I61" s="1"/>
      <c r="J61" s="1"/>
    </row>
    <row r="62" spans="1:206" s="127" customFormat="1" ht="15" customHeight="1">
      <c r="A62" s="1" t="s">
        <v>361</v>
      </c>
      <c r="B62" s="1" t="s">
        <v>362</v>
      </c>
      <c r="C62" s="1"/>
      <c r="D62" s="1"/>
      <c r="E62" s="1"/>
      <c r="F62" s="1" t="s">
        <v>363</v>
      </c>
      <c r="G62" s="1" t="s">
        <v>364</v>
      </c>
      <c r="H62" s="1"/>
      <c r="I62" s="1"/>
      <c r="J62" s="1"/>
    </row>
    <row r="63" spans="1:206" s="127" customFormat="1" ht="15" customHeight="1">
      <c r="A63" s="1" t="s">
        <v>365</v>
      </c>
      <c r="B63" s="1" t="s">
        <v>366</v>
      </c>
      <c r="C63" s="1"/>
      <c r="D63" s="1"/>
      <c r="E63" s="1"/>
      <c r="F63" s="1" t="s">
        <v>367</v>
      </c>
      <c r="G63" s="1" t="s">
        <v>368</v>
      </c>
      <c r="H63" s="162"/>
      <c r="I63" s="1"/>
      <c r="J63" s="1"/>
    </row>
    <row r="64" spans="1:206" s="127" customFormat="1" ht="15" customHeight="1">
      <c r="A64" s="1" t="s">
        <v>369</v>
      </c>
      <c r="B64" s="1" t="s">
        <v>370</v>
      </c>
      <c r="C64" s="1"/>
      <c r="D64" s="1"/>
      <c r="E64" s="1"/>
      <c r="H64" s="167"/>
      <c r="I64" s="1"/>
      <c r="J64" s="1"/>
    </row>
    <row r="65" spans="1:12" s="127" customFormat="1" ht="15" customHeight="1">
      <c r="A65" s="1" t="s">
        <v>371</v>
      </c>
      <c r="B65" s="1" t="s">
        <v>372</v>
      </c>
      <c r="C65" s="1"/>
      <c r="D65" s="1"/>
      <c r="E65" s="1"/>
      <c r="H65" s="167"/>
      <c r="I65" s="1"/>
      <c r="J65" s="1"/>
    </row>
    <row r="66" spans="1:12" s="127" customFormat="1" ht="15" customHeight="1">
      <c r="A66" s="1"/>
      <c r="B66" s="1"/>
      <c r="C66" s="1"/>
      <c r="D66" s="1"/>
      <c r="E66" s="1"/>
      <c r="G66" s="168"/>
      <c r="H66" s="168"/>
      <c r="I66" s="1"/>
      <c r="J66" s="1"/>
    </row>
    <row r="67" spans="1:12" s="127" customFormat="1" ht="15" customHeight="1">
      <c r="A67" s="164" t="s">
        <v>373</v>
      </c>
      <c r="B67" s="169" t="s">
        <v>118</v>
      </c>
      <c r="C67" s="1"/>
      <c r="D67" s="1"/>
      <c r="E67" s="1"/>
      <c r="F67" s="164" t="s">
        <v>373</v>
      </c>
      <c r="G67" s="169" t="s">
        <v>118</v>
      </c>
      <c r="H67" s="168"/>
      <c r="I67" s="1"/>
      <c r="J67" s="1"/>
    </row>
    <row r="68" spans="1:12" s="127" customFormat="1" ht="15" customHeight="1">
      <c r="A68" s="170" t="s">
        <v>374</v>
      </c>
      <c r="B68" s="1"/>
      <c r="C68" s="1"/>
      <c r="D68" s="1"/>
      <c r="E68" s="1"/>
      <c r="F68" s="1" t="s">
        <v>375</v>
      </c>
      <c r="G68" s="1"/>
      <c r="H68" s="168"/>
      <c r="I68" s="1"/>
      <c r="J68" s="1"/>
    </row>
    <row r="69" spans="1:12" s="127" customFormat="1" ht="15" customHeight="1">
      <c r="A69" s="170" t="s">
        <v>376</v>
      </c>
      <c r="B69" s="169"/>
      <c r="C69" s="1"/>
      <c r="D69" s="1"/>
      <c r="E69" s="1"/>
      <c r="F69" s="1" t="s">
        <v>377</v>
      </c>
      <c r="G69" s="1"/>
      <c r="H69" s="168"/>
      <c r="I69" s="1"/>
      <c r="J69" s="1"/>
    </row>
    <row r="70" spans="1:12" s="127" customFormat="1" ht="15" customHeight="1">
      <c r="A70" s="170" t="s">
        <v>378</v>
      </c>
      <c r="B70" s="169"/>
      <c r="C70" s="1"/>
      <c r="D70" s="1"/>
      <c r="E70" s="1"/>
      <c r="G70" s="168"/>
      <c r="H70" s="1"/>
      <c r="I70" s="1"/>
      <c r="J70" s="1"/>
    </row>
    <row r="71" spans="1:12" s="127" customFormat="1" ht="15" customHeight="1">
      <c r="A71" s="170"/>
      <c r="B71" s="169"/>
      <c r="C71" s="1"/>
      <c r="D71" s="1"/>
      <c r="E71" s="1"/>
      <c r="G71" s="168"/>
      <c r="H71" s="1"/>
    </row>
    <row r="72" spans="1:12" s="127" customFormat="1" ht="15" customHeight="1">
      <c r="A72" s="164" t="s">
        <v>379</v>
      </c>
      <c r="B72" s="169" t="s">
        <v>130</v>
      </c>
      <c r="C72" s="1"/>
      <c r="D72" s="1"/>
      <c r="E72" s="1"/>
      <c r="F72" s="164" t="s">
        <v>379</v>
      </c>
      <c r="G72" s="169" t="s">
        <v>130</v>
      </c>
      <c r="H72" s="1"/>
    </row>
    <row r="73" spans="1:12" s="127" customFormat="1" ht="15" customHeight="1">
      <c r="A73" s="170" t="s">
        <v>380</v>
      </c>
      <c r="B73" s="1"/>
      <c r="C73" s="1"/>
      <c r="D73" s="1"/>
      <c r="E73" s="1"/>
      <c r="F73" s="170" t="s">
        <v>381</v>
      </c>
      <c r="G73" s="1"/>
      <c r="H73" s="1"/>
    </row>
    <row r="74" spans="1:12" s="127" customFormat="1" ht="15" customHeight="1">
      <c r="A74" s="1" t="s">
        <v>382</v>
      </c>
      <c r="B74" s="1"/>
      <c r="C74" s="1"/>
      <c r="D74" s="1"/>
      <c r="E74" s="1"/>
      <c r="H74" s="1"/>
    </row>
    <row r="75" spans="1:12" s="127" customFormat="1" ht="15" customHeight="1">
      <c r="A75" s="170" t="s">
        <v>383</v>
      </c>
      <c r="B75" s="1"/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F77" s="164" t="s">
        <v>384</v>
      </c>
      <c r="G77" s="169" t="s">
        <v>166</v>
      </c>
      <c r="H77" s="1"/>
      <c r="I77" s="1"/>
      <c r="J77" s="1"/>
      <c r="K77" s="1"/>
      <c r="L77" s="1"/>
    </row>
    <row r="78" spans="1:12" s="127" customFormat="1" ht="15" customHeight="1">
      <c r="C78" s="1"/>
      <c r="D78" s="1"/>
      <c r="E78" s="1"/>
      <c r="F78" s="1" t="s">
        <v>385</v>
      </c>
      <c r="G78" s="1" t="s">
        <v>386</v>
      </c>
      <c r="H78" s="1"/>
      <c r="I78" s="1"/>
      <c r="J78" s="1"/>
      <c r="K78" s="1"/>
      <c r="L78" s="1"/>
    </row>
    <row r="79" spans="1:12" s="127" customFormat="1" ht="15" customHeight="1">
      <c r="F79" s="1" t="s">
        <v>387</v>
      </c>
      <c r="G79" s="1" t="s">
        <v>388</v>
      </c>
      <c r="I79" s="1"/>
      <c r="J79" s="1"/>
      <c r="K79" s="1"/>
      <c r="L79" s="1"/>
    </row>
    <row r="80" spans="1:12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  <mergeCell ref="F11:G11"/>
    <mergeCell ref="A12:A13"/>
    <mergeCell ref="B12:C13"/>
    <mergeCell ref="F12:G13"/>
    <mergeCell ref="D6:E6"/>
    <mergeCell ref="D7:E7"/>
    <mergeCell ref="C1:J1"/>
    <mergeCell ref="A3:H3"/>
    <mergeCell ref="A5:A8"/>
    <mergeCell ref="D5:E5"/>
    <mergeCell ref="D8:E8"/>
  </mergeCells>
  <phoneticPr fontId="85" type="noConversion"/>
  <hyperlinks>
    <hyperlink ref="A2" location="MENU!A1" display="BACK TO MENU" xr:uid="{74E9A52C-5055-4835-AA09-417246E335FA}"/>
    <hyperlink ref="A59" r:id="rId1" display="http://www.tslines.com/" xr:uid="{B275D15A-E6F9-4C37-BEFE-45EADDA7B63C}"/>
    <hyperlink ref="F59" r:id="rId2" display="http://www.tslines.com/" xr:uid="{04972023-0A64-44C0-A487-84B897D79171}"/>
    <hyperlink ref="G72" r:id="rId3" xr:uid="{68F0E1D4-CFDA-45A3-A18F-7EA12B3FA536}"/>
    <hyperlink ref="G77" r:id="rId4" xr:uid="{DD420B07-D0F5-4A6D-82D8-55331C4AC120}"/>
    <hyperlink ref="B72" r:id="rId5" xr:uid="{0551453F-42CA-4B1A-98D0-08EE34486F45}"/>
    <hyperlink ref="G67" r:id="rId6" display="mailto:cus.tslhph@tslines.com.vn" xr:uid="{784B2968-6B13-476C-8F94-7B5FE33D2EC6}"/>
    <hyperlink ref="B67" r:id="rId7" display="mailto:cus.tslhph@tslines.com.vn" xr:uid="{3A59E192-FCDA-40F7-B6DB-87957B929F4A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2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20.85546875" style="1" bestFit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70" t="s">
        <v>40</v>
      </c>
      <c r="D1" s="370"/>
      <c r="E1" s="370"/>
      <c r="F1" s="370"/>
      <c r="G1" s="370"/>
      <c r="H1" s="370"/>
      <c r="I1" s="370"/>
    </row>
    <row r="2" spans="1:204" s="14" customFormat="1" ht="15" customHeight="1" thickTop="1">
      <c r="A2" s="55" t="s">
        <v>41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71" t="s">
        <v>605</v>
      </c>
      <c r="B3" s="371"/>
      <c r="C3" s="371"/>
      <c r="D3" s="371"/>
      <c r="E3" s="371"/>
      <c r="F3" s="371"/>
      <c r="G3" s="371"/>
      <c r="H3" s="37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72" t="s">
        <v>66</v>
      </c>
      <c r="B5" s="293" t="s">
        <v>44</v>
      </c>
      <c r="C5" s="294" t="s">
        <v>45</v>
      </c>
      <c r="D5" s="375" t="s">
        <v>67</v>
      </c>
      <c r="E5" s="376"/>
      <c r="F5" s="294" t="s">
        <v>68</v>
      </c>
      <c r="G5" s="294" t="s">
        <v>69</v>
      </c>
      <c r="H5" s="295" t="s">
        <v>70</v>
      </c>
    </row>
    <row r="6" spans="1:204" ht="14.25" customHeight="1">
      <c r="A6" s="373"/>
      <c r="B6" s="59" t="s">
        <v>49</v>
      </c>
      <c r="C6" s="60" t="s">
        <v>50</v>
      </c>
      <c r="D6" s="327" t="s">
        <v>71</v>
      </c>
      <c r="E6" s="328"/>
      <c r="F6" s="61" t="s">
        <v>72</v>
      </c>
      <c r="G6" s="61" t="s">
        <v>73</v>
      </c>
      <c r="H6" s="62" t="s">
        <v>74</v>
      </c>
    </row>
    <row r="7" spans="1:204" ht="14.25" customHeight="1">
      <c r="A7" s="373"/>
      <c r="B7" s="59" t="s">
        <v>55</v>
      </c>
      <c r="C7" s="60" t="s">
        <v>56</v>
      </c>
      <c r="D7" s="327" t="s">
        <v>75</v>
      </c>
      <c r="E7" s="328"/>
      <c r="F7" s="61" t="s">
        <v>76</v>
      </c>
      <c r="G7" s="61" t="s">
        <v>77</v>
      </c>
      <c r="H7" s="62" t="s">
        <v>77</v>
      </c>
    </row>
    <row r="8" spans="1:204" ht="14.25" customHeight="1" thickBot="1">
      <c r="A8" s="374"/>
      <c r="B8" s="63" t="s">
        <v>60</v>
      </c>
      <c r="C8" s="64" t="s">
        <v>61</v>
      </c>
      <c r="D8" s="325" t="s">
        <v>73</v>
      </c>
      <c r="E8" s="326"/>
      <c r="F8" s="64" t="s">
        <v>78</v>
      </c>
      <c r="G8" s="64" t="s">
        <v>75</v>
      </c>
      <c r="H8" s="65" t="s">
        <v>75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390</v>
      </c>
      <c r="B10" s="201" t="s">
        <v>606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276</v>
      </c>
      <c r="B11" s="131" t="s">
        <v>277</v>
      </c>
      <c r="C11" s="132" t="s">
        <v>278</v>
      </c>
      <c r="D11" s="133" t="s">
        <v>279</v>
      </c>
      <c r="E11" s="153" t="s">
        <v>281</v>
      </c>
      <c r="F11" s="388"/>
      <c r="G11" s="389"/>
      <c r="H11" s="133" t="s">
        <v>281</v>
      </c>
      <c r="I11" s="227" t="s">
        <v>607</v>
      </c>
      <c r="J11" s="228" t="s">
        <v>608</v>
      </c>
      <c r="K11" s="14"/>
    </row>
    <row r="12" spans="1:204" s="127" customFormat="1" ht="15" customHeight="1">
      <c r="A12" s="384" t="s">
        <v>284</v>
      </c>
      <c r="B12" s="366"/>
      <c r="C12" s="367"/>
      <c r="D12" s="136" t="s">
        <v>285</v>
      </c>
      <c r="E12" s="139" t="s">
        <v>286</v>
      </c>
      <c r="F12" s="386" t="s">
        <v>394</v>
      </c>
      <c r="G12" s="387"/>
      <c r="H12" s="136" t="s">
        <v>285</v>
      </c>
      <c r="I12" s="232" t="s">
        <v>609</v>
      </c>
      <c r="J12" s="247" t="s">
        <v>610</v>
      </c>
      <c r="K12" s="14"/>
    </row>
    <row r="13" spans="1:204" s="127" customFormat="1" ht="15" customHeight="1">
      <c r="A13" s="384"/>
      <c r="B13" s="368"/>
      <c r="C13" s="369"/>
      <c r="D13" s="140" t="s">
        <v>289</v>
      </c>
      <c r="E13" s="209" t="s">
        <v>291</v>
      </c>
      <c r="F13" s="386"/>
      <c r="G13" s="387"/>
      <c r="H13" s="189" t="s">
        <v>291</v>
      </c>
      <c r="I13" s="232" t="s">
        <v>611</v>
      </c>
      <c r="J13" s="247" t="s">
        <v>612</v>
      </c>
      <c r="K13" s="14"/>
    </row>
    <row r="14" spans="1:204" s="127" customFormat="1" ht="15" customHeight="1">
      <c r="A14" s="410" t="s">
        <v>49</v>
      </c>
      <c r="B14" s="273" t="s">
        <v>294</v>
      </c>
      <c r="C14" s="186" t="s">
        <v>295</v>
      </c>
      <c r="D14" s="142">
        <v>45937</v>
      </c>
      <c r="E14" s="143">
        <f t="shared" ref="E14:E22" si="0">D14+2</f>
        <v>45939</v>
      </c>
      <c r="F14" s="142" t="s">
        <v>471</v>
      </c>
      <c r="G14" s="143" t="s">
        <v>613</v>
      </c>
      <c r="H14" s="271">
        <v>45938</v>
      </c>
      <c r="I14" s="144">
        <f t="shared" ref="I14:I22" si="1">H14+3</f>
        <v>45941</v>
      </c>
      <c r="J14" s="143">
        <f t="shared" ref="J14:J22" si="2">H14+5</f>
        <v>45943</v>
      </c>
      <c r="K14" s="14"/>
    </row>
    <row r="15" spans="1:204" s="127" customFormat="1" ht="15" customHeight="1">
      <c r="A15" s="410"/>
      <c r="B15" s="273" t="s">
        <v>296</v>
      </c>
      <c r="C15" s="186" t="s">
        <v>297</v>
      </c>
      <c r="D15" s="142">
        <v>45942</v>
      </c>
      <c r="E15" s="143">
        <f t="shared" si="0"/>
        <v>45944</v>
      </c>
      <c r="F15" s="142" t="s">
        <v>473</v>
      </c>
      <c r="G15" s="143" t="s">
        <v>614</v>
      </c>
      <c r="H15" s="271">
        <f t="shared" ref="H15:H17" si="3">H14+7</f>
        <v>45945</v>
      </c>
      <c r="I15" s="144">
        <f t="shared" si="1"/>
        <v>45948</v>
      </c>
      <c r="J15" s="143">
        <f t="shared" ref="J15:J20" si="4">H15+5</f>
        <v>45950</v>
      </c>
      <c r="K15" s="14"/>
    </row>
    <row r="16" spans="1:204" s="127" customFormat="1" ht="15" customHeight="1">
      <c r="A16" s="410"/>
      <c r="B16" s="273" t="s">
        <v>298</v>
      </c>
      <c r="C16" s="186" t="s">
        <v>299</v>
      </c>
      <c r="D16" s="142">
        <v>45946</v>
      </c>
      <c r="E16" s="143">
        <f t="shared" si="0"/>
        <v>45948</v>
      </c>
      <c r="F16" s="142" t="s">
        <v>615</v>
      </c>
      <c r="G16" s="143" t="s">
        <v>616</v>
      </c>
      <c r="H16" s="271">
        <f t="shared" si="3"/>
        <v>45952</v>
      </c>
      <c r="I16" s="144">
        <f t="shared" si="1"/>
        <v>45955</v>
      </c>
      <c r="J16" s="143">
        <f t="shared" si="4"/>
        <v>45957</v>
      </c>
      <c r="K16" s="14"/>
    </row>
    <row r="17" spans="1:11" s="127" customFormat="1" ht="15" customHeight="1">
      <c r="A17" s="360"/>
      <c r="B17" s="273" t="s">
        <v>294</v>
      </c>
      <c r="C17" s="186" t="s">
        <v>300</v>
      </c>
      <c r="D17" s="142">
        <v>45957</v>
      </c>
      <c r="E17" s="143">
        <f t="shared" si="0"/>
        <v>45959</v>
      </c>
      <c r="F17" s="300" t="s">
        <v>617</v>
      </c>
      <c r="G17" s="186" t="s">
        <v>618</v>
      </c>
      <c r="H17" s="271">
        <f t="shared" si="3"/>
        <v>45959</v>
      </c>
      <c r="I17" s="144">
        <f t="shared" si="1"/>
        <v>45962</v>
      </c>
      <c r="J17" s="143">
        <f t="shared" si="4"/>
        <v>45964</v>
      </c>
      <c r="K17" s="14"/>
    </row>
    <row r="18" spans="1:11" s="127" customFormat="1" ht="15" customHeight="1">
      <c r="A18" s="360"/>
      <c r="B18" s="273" t="s">
        <v>302</v>
      </c>
      <c r="C18" s="186"/>
      <c r="D18" s="303" t="s">
        <v>303</v>
      </c>
      <c r="E18" s="143"/>
      <c r="F18" s="300" t="s">
        <v>476</v>
      </c>
      <c r="G18" s="186" t="s">
        <v>619</v>
      </c>
      <c r="H18" s="271">
        <f t="shared" ref="H18:H21" si="5">H17+7</f>
        <v>45966</v>
      </c>
      <c r="I18" s="144">
        <f t="shared" si="1"/>
        <v>45969</v>
      </c>
      <c r="J18" s="143">
        <f t="shared" si="4"/>
        <v>45971</v>
      </c>
      <c r="K18" s="14"/>
    </row>
    <row r="19" spans="1:11" s="127" customFormat="1" ht="15" customHeight="1">
      <c r="A19" s="360"/>
      <c r="B19" s="273" t="s">
        <v>296</v>
      </c>
      <c r="C19" s="186" t="s">
        <v>304</v>
      </c>
      <c r="D19" s="142">
        <v>45964</v>
      </c>
      <c r="E19" s="143">
        <f t="shared" si="0"/>
        <v>45966</v>
      </c>
      <c r="F19" s="300" t="s">
        <v>615</v>
      </c>
      <c r="G19" s="186" t="s">
        <v>620</v>
      </c>
      <c r="H19" s="271">
        <f t="shared" si="5"/>
        <v>45973</v>
      </c>
      <c r="I19" s="144">
        <f t="shared" si="1"/>
        <v>45976</v>
      </c>
      <c r="J19" s="143">
        <f t="shared" si="4"/>
        <v>45978</v>
      </c>
      <c r="K19" s="14"/>
    </row>
    <row r="20" spans="1:11" s="127" customFormat="1" ht="15" customHeight="1">
      <c r="A20" s="360"/>
      <c r="B20" s="273" t="s">
        <v>305</v>
      </c>
      <c r="C20" s="186" t="s">
        <v>306</v>
      </c>
      <c r="D20" s="142">
        <f t="shared" ref="D20:D21" si="6">D19+7</f>
        <v>45971</v>
      </c>
      <c r="E20" s="143">
        <f t="shared" si="0"/>
        <v>45973</v>
      </c>
      <c r="F20" s="300" t="s">
        <v>617</v>
      </c>
      <c r="G20" s="186" t="s">
        <v>621</v>
      </c>
      <c r="H20" s="271">
        <f t="shared" si="5"/>
        <v>45980</v>
      </c>
      <c r="I20" s="144">
        <f t="shared" si="1"/>
        <v>45983</v>
      </c>
      <c r="J20" s="143">
        <f t="shared" si="4"/>
        <v>45985</v>
      </c>
      <c r="K20" s="14"/>
    </row>
    <row r="21" spans="1:11" s="127" customFormat="1" ht="15" customHeight="1">
      <c r="A21" s="360"/>
      <c r="B21" s="273" t="s">
        <v>294</v>
      </c>
      <c r="C21" s="186" t="s">
        <v>307</v>
      </c>
      <c r="D21" s="142">
        <f t="shared" si="6"/>
        <v>45978</v>
      </c>
      <c r="E21" s="143">
        <f t="shared" si="0"/>
        <v>45980</v>
      </c>
      <c r="F21" s="300" t="s">
        <v>476</v>
      </c>
      <c r="G21" s="186" t="s">
        <v>622</v>
      </c>
      <c r="H21" s="271">
        <f t="shared" si="5"/>
        <v>45987</v>
      </c>
      <c r="I21" s="144">
        <f t="shared" ref="I21" si="7">H21+3</f>
        <v>45990</v>
      </c>
      <c r="J21" s="143">
        <f t="shared" si="2"/>
        <v>45992</v>
      </c>
      <c r="K21" s="14"/>
    </row>
    <row r="22" spans="1:11" s="127" customFormat="1" ht="15" customHeight="1" thickBot="1">
      <c r="A22" s="411"/>
      <c r="B22" s="272" t="s">
        <v>296</v>
      </c>
      <c r="C22" s="148" t="s">
        <v>308</v>
      </c>
      <c r="D22" s="147">
        <f>D21+7</f>
        <v>45985</v>
      </c>
      <c r="E22" s="148">
        <f t="shared" si="0"/>
        <v>45987</v>
      </c>
      <c r="F22" s="147" t="s">
        <v>615</v>
      </c>
      <c r="G22" s="148" t="s">
        <v>614</v>
      </c>
      <c r="H22" s="272">
        <f>H21+7</f>
        <v>45994</v>
      </c>
      <c r="I22" s="149">
        <f t="shared" si="1"/>
        <v>45997</v>
      </c>
      <c r="J22" s="148">
        <f t="shared" si="2"/>
        <v>45999</v>
      </c>
      <c r="K22" s="14"/>
    </row>
    <row r="23" spans="1:11" s="127" customFormat="1" ht="15" customHeight="1" thickBot="1"/>
    <row r="24" spans="1:11" s="14" customFormat="1" ht="15" customHeight="1">
      <c r="A24" s="130" t="s">
        <v>276</v>
      </c>
      <c r="B24" s="131" t="s">
        <v>277</v>
      </c>
      <c r="C24" s="132" t="s">
        <v>278</v>
      </c>
      <c r="D24" s="133" t="s">
        <v>279</v>
      </c>
      <c r="E24" s="153" t="s">
        <v>311</v>
      </c>
      <c r="F24" s="388"/>
      <c r="G24" s="389"/>
      <c r="H24" s="133" t="s">
        <v>311</v>
      </c>
      <c r="I24" s="227" t="s">
        <v>607</v>
      </c>
      <c r="J24" s="228" t="s">
        <v>608</v>
      </c>
    </row>
    <row r="25" spans="1:11" s="14" customFormat="1" ht="15" customHeight="1">
      <c r="A25" s="364" t="s">
        <v>284</v>
      </c>
      <c r="B25" s="366"/>
      <c r="C25" s="367"/>
      <c r="D25" s="136" t="s">
        <v>285</v>
      </c>
      <c r="E25" s="139" t="s">
        <v>286</v>
      </c>
      <c r="F25" s="386" t="s">
        <v>394</v>
      </c>
      <c r="G25" s="387"/>
      <c r="H25" s="189" t="s">
        <v>395</v>
      </c>
      <c r="I25" s="232" t="s">
        <v>609</v>
      </c>
      <c r="J25" s="247" t="s">
        <v>610</v>
      </c>
    </row>
    <row r="26" spans="1:11" s="14" customFormat="1" ht="15" customHeight="1">
      <c r="A26" s="365"/>
      <c r="B26" s="368"/>
      <c r="C26" s="369"/>
      <c r="D26" s="140" t="s">
        <v>57</v>
      </c>
      <c r="E26" s="155" t="s">
        <v>318</v>
      </c>
      <c r="F26" s="386"/>
      <c r="G26" s="387"/>
      <c r="H26" s="189" t="s">
        <v>318</v>
      </c>
      <c r="I26" s="232" t="s">
        <v>611</v>
      </c>
      <c r="J26" s="247" t="s">
        <v>612</v>
      </c>
    </row>
    <row r="27" spans="1:11" s="14" customFormat="1" ht="15" customHeight="1">
      <c r="A27" s="361" t="s">
        <v>55</v>
      </c>
      <c r="B27" s="273" t="s">
        <v>322</v>
      </c>
      <c r="C27" s="186" t="s">
        <v>323</v>
      </c>
      <c r="D27" s="142">
        <v>45940</v>
      </c>
      <c r="E27" s="143">
        <f>D27+2</f>
        <v>45942</v>
      </c>
      <c r="F27" s="142" t="s">
        <v>471</v>
      </c>
      <c r="G27" s="143" t="s">
        <v>613</v>
      </c>
      <c r="H27" s="271">
        <v>45939</v>
      </c>
      <c r="I27" s="144">
        <f t="shared" ref="I27:I35" si="8">H27+2</f>
        <v>45941</v>
      </c>
      <c r="J27" s="143">
        <f t="shared" ref="J27:J33" si="9">H27+4</f>
        <v>45943</v>
      </c>
    </row>
    <row r="28" spans="1:11" s="14" customFormat="1" ht="15" customHeight="1">
      <c r="A28" s="361"/>
      <c r="B28" s="273" t="s">
        <v>324</v>
      </c>
      <c r="C28" s="186" t="s">
        <v>325</v>
      </c>
      <c r="D28" s="142">
        <v>45945</v>
      </c>
      <c r="E28" s="143">
        <f t="shared" ref="E28:E34" si="10">D28+2</f>
        <v>45947</v>
      </c>
      <c r="F28" s="142" t="s">
        <v>473</v>
      </c>
      <c r="G28" s="143" t="s">
        <v>614</v>
      </c>
      <c r="H28" s="271">
        <f t="shared" ref="H28:H30" si="11">H27+7</f>
        <v>45946</v>
      </c>
      <c r="I28" s="144">
        <f t="shared" ref="I28:I33" si="12">H28+2</f>
        <v>45948</v>
      </c>
      <c r="J28" s="143">
        <f t="shared" si="9"/>
        <v>45950</v>
      </c>
    </row>
    <row r="29" spans="1:11" s="14" customFormat="1" ht="15" customHeight="1">
      <c r="A29" s="361"/>
      <c r="B29" s="273" t="s">
        <v>326</v>
      </c>
      <c r="C29" s="186" t="s">
        <v>323</v>
      </c>
      <c r="D29" s="306" t="s">
        <v>301</v>
      </c>
      <c r="E29" s="143"/>
      <c r="F29" s="142" t="s">
        <v>615</v>
      </c>
      <c r="G29" s="143" t="s">
        <v>616</v>
      </c>
      <c r="H29" s="271">
        <f t="shared" si="11"/>
        <v>45953</v>
      </c>
      <c r="I29" s="144">
        <f t="shared" si="12"/>
        <v>45955</v>
      </c>
      <c r="J29" s="143">
        <f t="shared" si="9"/>
        <v>45957</v>
      </c>
    </row>
    <row r="30" spans="1:11" s="14" customFormat="1" ht="15" customHeight="1">
      <c r="A30" s="361"/>
      <c r="B30" s="273" t="s">
        <v>322</v>
      </c>
      <c r="C30" s="186" t="s">
        <v>327</v>
      </c>
      <c r="D30" s="306" t="s">
        <v>301</v>
      </c>
      <c r="E30" s="143"/>
      <c r="F30" s="300" t="s">
        <v>617</v>
      </c>
      <c r="G30" s="186" t="s">
        <v>618</v>
      </c>
      <c r="H30" s="271">
        <f t="shared" si="11"/>
        <v>45960</v>
      </c>
      <c r="I30" s="144">
        <f t="shared" si="12"/>
        <v>45962</v>
      </c>
      <c r="J30" s="143">
        <f t="shared" si="9"/>
        <v>45964</v>
      </c>
    </row>
    <row r="31" spans="1:11" s="14" customFormat="1" ht="15" customHeight="1">
      <c r="A31" s="361"/>
      <c r="B31" s="273" t="s">
        <v>324</v>
      </c>
      <c r="C31" s="186" t="s">
        <v>328</v>
      </c>
      <c r="D31" s="306" t="s">
        <v>301</v>
      </c>
      <c r="E31" s="143"/>
      <c r="F31" s="300" t="s">
        <v>476</v>
      </c>
      <c r="G31" s="186" t="s">
        <v>619</v>
      </c>
      <c r="H31" s="271">
        <f t="shared" ref="H31:H34" si="13">H30+7</f>
        <v>45967</v>
      </c>
      <c r="I31" s="144">
        <f t="shared" si="12"/>
        <v>45969</v>
      </c>
      <c r="J31" s="143">
        <f t="shared" si="9"/>
        <v>45971</v>
      </c>
    </row>
    <row r="32" spans="1:11" s="14" customFormat="1" ht="15" customHeight="1">
      <c r="A32" s="361"/>
      <c r="B32" s="273" t="s">
        <v>326</v>
      </c>
      <c r="C32" s="186" t="s">
        <v>327</v>
      </c>
      <c r="D32" s="142">
        <v>45966</v>
      </c>
      <c r="E32" s="143">
        <f t="shared" si="10"/>
        <v>45968</v>
      </c>
      <c r="F32" s="300" t="s">
        <v>615</v>
      </c>
      <c r="G32" s="186" t="s">
        <v>620</v>
      </c>
      <c r="H32" s="271">
        <f t="shared" si="13"/>
        <v>45974</v>
      </c>
      <c r="I32" s="144">
        <f t="shared" si="12"/>
        <v>45976</v>
      </c>
      <c r="J32" s="143">
        <f t="shared" si="9"/>
        <v>45978</v>
      </c>
    </row>
    <row r="33" spans="1:16379" s="14" customFormat="1" ht="15" customHeight="1">
      <c r="A33" s="361"/>
      <c r="B33" s="273" t="s">
        <v>322</v>
      </c>
      <c r="C33" s="186" t="s">
        <v>329</v>
      </c>
      <c r="D33" s="142">
        <f t="shared" ref="D33:D34" si="14">D32+7</f>
        <v>45973</v>
      </c>
      <c r="E33" s="143">
        <f t="shared" si="10"/>
        <v>45975</v>
      </c>
      <c r="F33" s="300" t="s">
        <v>617</v>
      </c>
      <c r="G33" s="186" t="s">
        <v>621</v>
      </c>
      <c r="H33" s="271">
        <f t="shared" si="13"/>
        <v>45981</v>
      </c>
      <c r="I33" s="144">
        <f t="shared" si="12"/>
        <v>45983</v>
      </c>
      <c r="J33" s="143">
        <f t="shared" si="9"/>
        <v>45985</v>
      </c>
    </row>
    <row r="34" spans="1:16379" s="14" customFormat="1" ht="15" customHeight="1">
      <c r="A34" s="361"/>
      <c r="B34" s="273" t="s">
        <v>324</v>
      </c>
      <c r="C34" s="186" t="s">
        <v>330</v>
      </c>
      <c r="D34" s="142">
        <f t="shared" si="14"/>
        <v>45980</v>
      </c>
      <c r="E34" s="143">
        <f t="shared" si="10"/>
        <v>45982</v>
      </c>
      <c r="F34" s="300" t="s">
        <v>476</v>
      </c>
      <c r="G34" s="186" t="s">
        <v>622</v>
      </c>
      <c r="H34" s="271">
        <f t="shared" si="13"/>
        <v>45988</v>
      </c>
      <c r="I34" s="144">
        <f t="shared" si="8"/>
        <v>45990</v>
      </c>
      <c r="J34" s="143">
        <f t="shared" ref="J34" si="15">H34+4</f>
        <v>45992</v>
      </c>
    </row>
    <row r="35" spans="1:16379" s="14" customFormat="1" ht="15" customHeight="1" thickBot="1">
      <c r="A35" s="362"/>
      <c r="B35" s="272" t="s">
        <v>326</v>
      </c>
      <c r="C35" s="148" t="s">
        <v>329</v>
      </c>
      <c r="D35" s="147">
        <f>D34+7</f>
        <v>45987</v>
      </c>
      <c r="E35" s="148">
        <f>D35+2</f>
        <v>45989</v>
      </c>
      <c r="F35" s="147" t="s">
        <v>615</v>
      </c>
      <c r="G35" s="148" t="s">
        <v>614</v>
      </c>
      <c r="H35" s="272">
        <f>H34+7</f>
        <v>45995</v>
      </c>
      <c r="I35" s="149">
        <f t="shared" si="8"/>
        <v>45997</v>
      </c>
      <c r="J35" s="148">
        <f>H35+3</f>
        <v>45998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276</v>
      </c>
      <c r="B37" s="131" t="s">
        <v>277</v>
      </c>
      <c r="C37" s="132" t="s">
        <v>278</v>
      </c>
      <c r="D37" s="133" t="s">
        <v>279</v>
      </c>
      <c r="E37" s="153" t="s">
        <v>334</v>
      </c>
      <c r="F37" s="388"/>
      <c r="G37" s="389"/>
      <c r="H37" s="133" t="s">
        <v>280</v>
      </c>
      <c r="I37" s="227" t="s">
        <v>607</v>
      </c>
      <c r="J37" s="228" t="s">
        <v>608</v>
      </c>
    </row>
    <row r="38" spans="1:16379" s="127" customFormat="1" ht="15" customHeight="1">
      <c r="A38" s="364" t="s">
        <v>284</v>
      </c>
      <c r="B38" s="366"/>
      <c r="C38" s="367"/>
      <c r="D38" s="136" t="s">
        <v>285</v>
      </c>
      <c r="E38" s="139" t="s">
        <v>315</v>
      </c>
      <c r="F38" s="386" t="s">
        <v>394</v>
      </c>
      <c r="G38" s="387"/>
      <c r="H38" s="195" t="s">
        <v>285</v>
      </c>
      <c r="I38" s="232" t="s">
        <v>609</v>
      </c>
      <c r="J38" s="247" t="s">
        <v>610</v>
      </c>
    </row>
    <row r="39" spans="1:16379" s="127" customFormat="1" ht="15" customHeight="1">
      <c r="A39" s="365"/>
      <c r="B39" s="368"/>
      <c r="C39" s="369"/>
      <c r="D39" s="140" t="s">
        <v>62</v>
      </c>
      <c r="E39" s="155" t="s">
        <v>340</v>
      </c>
      <c r="F39" s="386"/>
      <c r="G39" s="387"/>
      <c r="H39" s="231" t="s">
        <v>290</v>
      </c>
      <c r="I39" s="232" t="s">
        <v>611</v>
      </c>
      <c r="J39" s="247" t="s">
        <v>612</v>
      </c>
    </row>
    <row r="40" spans="1:16379" s="127" customFormat="1" ht="15" customHeight="1">
      <c r="A40" s="360" t="s">
        <v>60</v>
      </c>
      <c r="B40" s="142" t="s">
        <v>343</v>
      </c>
      <c r="C40" s="143" t="s">
        <v>344</v>
      </c>
      <c r="D40" s="301" t="s">
        <v>301</v>
      </c>
      <c r="E40" s="186"/>
      <c r="F40" s="142" t="s">
        <v>471</v>
      </c>
      <c r="G40" s="143" t="s">
        <v>613</v>
      </c>
      <c r="H40" s="271">
        <v>45939</v>
      </c>
      <c r="I40" s="144">
        <f t="shared" ref="I40:I48" si="16">H40+2</f>
        <v>45941</v>
      </c>
      <c r="J40" s="143">
        <f t="shared" ref="J40:J47" si="17">H40+4</f>
        <v>45943</v>
      </c>
    </row>
    <row r="41" spans="1:16379" s="127" customFormat="1" ht="15" customHeight="1">
      <c r="A41" s="361"/>
      <c r="B41" s="142" t="s">
        <v>345</v>
      </c>
      <c r="C41" s="186" t="s">
        <v>304</v>
      </c>
      <c r="D41" s="144">
        <v>45937</v>
      </c>
      <c r="E41" s="186">
        <f t="shared" ref="E41" si="18">D41+3</f>
        <v>45940</v>
      </c>
      <c r="F41" s="142" t="s">
        <v>473</v>
      </c>
      <c r="G41" s="143" t="s">
        <v>614</v>
      </c>
      <c r="H41" s="271">
        <f t="shared" ref="H41:H47" si="19">H40+7</f>
        <v>45946</v>
      </c>
      <c r="I41" s="144">
        <f t="shared" si="16"/>
        <v>45948</v>
      </c>
      <c r="J41" s="143">
        <f t="shared" si="17"/>
        <v>45950</v>
      </c>
    </row>
    <row r="42" spans="1:16379" s="127" customFormat="1" ht="15" customHeight="1">
      <c r="A42" s="361"/>
      <c r="B42" s="142" t="s">
        <v>343</v>
      </c>
      <c r="C42" s="186" t="s">
        <v>346</v>
      </c>
      <c r="D42" s="144">
        <f t="shared" ref="D42:D48" si="20">D41+7</f>
        <v>45944</v>
      </c>
      <c r="E42" s="186">
        <f t="shared" ref="E42:E47" si="21">D42+3</f>
        <v>45947</v>
      </c>
      <c r="F42" s="142" t="s">
        <v>615</v>
      </c>
      <c r="G42" s="143" t="s">
        <v>616</v>
      </c>
      <c r="H42" s="271">
        <f t="shared" si="19"/>
        <v>45953</v>
      </c>
      <c r="I42" s="144">
        <f t="shared" si="16"/>
        <v>45955</v>
      </c>
      <c r="J42" s="143">
        <f t="shared" si="17"/>
        <v>45957</v>
      </c>
    </row>
    <row r="43" spans="1:16379" s="127" customFormat="1" ht="15" customHeight="1">
      <c r="A43" s="361"/>
      <c r="B43" s="142" t="s">
        <v>345</v>
      </c>
      <c r="C43" s="186" t="s">
        <v>308</v>
      </c>
      <c r="D43" s="144">
        <f t="shared" si="20"/>
        <v>45951</v>
      </c>
      <c r="E43" s="186">
        <f t="shared" si="21"/>
        <v>45954</v>
      </c>
      <c r="F43" s="300" t="s">
        <v>617</v>
      </c>
      <c r="G43" s="186" t="s">
        <v>618</v>
      </c>
      <c r="H43" s="271">
        <f t="shared" si="19"/>
        <v>45960</v>
      </c>
      <c r="I43" s="144">
        <f t="shared" si="16"/>
        <v>45962</v>
      </c>
      <c r="J43" s="143">
        <f t="shared" si="17"/>
        <v>45964</v>
      </c>
    </row>
    <row r="44" spans="1:16379" s="127" customFormat="1" ht="15" customHeight="1">
      <c r="A44" s="361"/>
      <c r="B44" s="142" t="s">
        <v>343</v>
      </c>
      <c r="C44" s="186" t="s">
        <v>347</v>
      </c>
      <c r="D44" s="144">
        <f t="shared" si="20"/>
        <v>45958</v>
      </c>
      <c r="E44" s="186">
        <f t="shared" si="21"/>
        <v>45961</v>
      </c>
      <c r="F44" s="300" t="s">
        <v>476</v>
      </c>
      <c r="G44" s="186" t="s">
        <v>619</v>
      </c>
      <c r="H44" s="271">
        <f t="shared" si="19"/>
        <v>45967</v>
      </c>
      <c r="I44" s="144">
        <f t="shared" si="16"/>
        <v>45969</v>
      </c>
      <c r="J44" s="143">
        <f t="shared" si="17"/>
        <v>45971</v>
      </c>
    </row>
    <row r="45" spans="1:16379" s="127" customFormat="1" ht="15" customHeight="1">
      <c r="A45" s="361"/>
      <c r="B45" s="142" t="s">
        <v>345</v>
      </c>
      <c r="C45" s="186" t="s">
        <v>325</v>
      </c>
      <c r="D45" s="144">
        <f t="shared" si="20"/>
        <v>45965</v>
      </c>
      <c r="E45" s="186">
        <f t="shared" si="21"/>
        <v>45968</v>
      </c>
      <c r="F45" s="300" t="s">
        <v>615</v>
      </c>
      <c r="G45" s="186" t="s">
        <v>620</v>
      </c>
      <c r="H45" s="271">
        <f t="shared" si="19"/>
        <v>45974</v>
      </c>
      <c r="I45" s="144">
        <f t="shared" si="16"/>
        <v>45976</v>
      </c>
      <c r="J45" s="143">
        <f t="shared" si="17"/>
        <v>45978</v>
      </c>
    </row>
    <row r="46" spans="1:16379" s="127" customFormat="1" ht="15" customHeight="1">
      <c r="A46" s="361"/>
      <c r="B46" s="142" t="s">
        <v>343</v>
      </c>
      <c r="C46" s="186" t="s">
        <v>348</v>
      </c>
      <c r="D46" s="144">
        <f t="shared" si="20"/>
        <v>45972</v>
      </c>
      <c r="E46" s="186">
        <f t="shared" si="21"/>
        <v>45975</v>
      </c>
      <c r="F46" s="300" t="s">
        <v>617</v>
      </c>
      <c r="G46" s="186" t="s">
        <v>621</v>
      </c>
      <c r="H46" s="271">
        <f t="shared" si="19"/>
        <v>45981</v>
      </c>
      <c r="I46" s="144">
        <f t="shared" si="16"/>
        <v>45983</v>
      </c>
      <c r="J46" s="143">
        <f t="shared" si="17"/>
        <v>45985</v>
      </c>
    </row>
    <row r="47" spans="1:16379" s="127" customFormat="1" ht="15" customHeight="1">
      <c r="A47" s="361"/>
      <c r="B47" s="142" t="s">
        <v>345</v>
      </c>
      <c r="C47" s="186" t="s">
        <v>328</v>
      </c>
      <c r="D47" s="144">
        <f t="shared" si="20"/>
        <v>45979</v>
      </c>
      <c r="E47" s="186">
        <f t="shared" si="21"/>
        <v>45982</v>
      </c>
      <c r="F47" s="300" t="s">
        <v>476</v>
      </c>
      <c r="G47" s="186" t="s">
        <v>622</v>
      </c>
      <c r="H47" s="271">
        <f t="shared" si="19"/>
        <v>45988</v>
      </c>
      <c r="I47" s="144">
        <f t="shared" si="16"/>
        <v>45990</v>
      </c>
      <c r="J47" s="143">
        <f t="shared" si="17"/>
        <v>45992</v>
      </c>
    </row>
    <row r="48" spans="1:16379" s="127" customFormat="1" ht="15" customHeight="1" thickBot="1">
      <c r="A48" s="362"/>
      <c r="B48" s="147" t="s">
        <v>343</v>
      </c>
      <c r="C48" s="148" t="s">
        <v>349</v>
      </c>
      <c r="D48" s="149">
        <f t="shared" si="20"/>
        <v>45986</v>
      </c>
      <c r="E48" s="148">
        <f>D48+3</f>
        <v>45989</v>
      </c>
      <c r="F48" s="147" t="s">
        <v>615</v>
      </c>
      <c r="G48" s="148" t="s">
        <v>614</v>
      </c>
      <c r="H48" s="272">
        <f>H47+7</f>
        <v>45995</v>
      </c>
      <c r="I48" s="149">
        <f t="shared" si="16"/>
        <v>45997</v>
      </c>
      <c r="J48" s="148">
        <f>H48+3</f>
        <v>45998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350</v>
      </c>
      <c r="J51" s="157"/>
      <c r="K51" s="157"/>
    </row>
    <row r="52" spans="1:204" s="156" customFormat="1" ht="15" customHeight="1">
      <c r="A52" s="363" t="s">
        <v>351</v>
      </c>
      <c r="B52" s="363"/>
      <c r="C52" s="363"/>
      <c r="D52" s="363"/>
      <c r="E52" s="363"/>
      <c r="F52" s="363"/>
      <c r="G52" s="363"/>
      <c r="H52" s="363"/>
      <c r="I52" s="158"/>
    </row>
    <row r="53" spans="1:204" s="156" customFormat="1" ht="15" customHeight="1">
      <c r="A53" s="363"/>
      <c r="B53" s="363"/>
      <c r="C53" s="363"/>
      <c r="D53" s="363"/>
      <c r="E53" s="363"/>
      <c r="F53" s="363"/>
      <c r="G53" s="363"/>
      <c r="H53" s="363"/>
      <c r="I53" s="158"/>
    </row>
    <row r="54" spans="1:204" s="156" customFormat="1" ht="15" customHeight="1">
      <c r="A54" s="156" t="s">
        <v>352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353</v>
      </c>
      <c r="B56" s="43"/>
      <c r="C56" s="43"/>
      <c r="D56" s="43"/>
      <c r="E56" s="43"/>
      <c r="F56" s="164" t="s">
        <v>354</v>
      </c>
      <c r="G56" s="162"/>
      <c r="H56" s="162"/>
      <c r="I56" s="167"/>
      <c r="J56" s="167"/>
    </row>
    <row r="57" spans="1:204" s="127" customFormat="1" ht="15" customHeight="1">
      <c r="A57" s="165" t="s">
        <v>355</v>
      </c>
      <c r="B57" s="1"/>
      <c r="C57" s="1"/>
      <c r="D57" s="1"/>
      <c r="E57" s="166"/>
      <c r="F57" s="1" t="s">
        <v>356</v>
      </c>
      <c r="G57" s="162"/>
      <c r="H57" s="162"/>
    </row>
    <row r="58" spans="1:204" s="127" customFormat="1" ht="15" customHeight="1">
      <c r="A58" s="1" t="s">
        <v>357</v>
      </c>
      <c r="B58" s="1"/>
      <c r="C58" s="1"/>
      <c r="D58" s="1"/>
      <c r="E58" s="166"/>
      <c r="F58" s="1" t="s">
        <v>358</v>
      </c>
      <c r="G58" s="162"/>
      <c r="H58" s="162"/>
    </row>
    <row r="59" spans="1:204" s="127" customFormat="1" ht="15" customHeight="1">
      <c r="A59" s="1" t="s">
        <v>359</v>
      </c>
      <c r="B59" s="1"/>
      <c r="C59" s="1"/>
      <c r="D59" s="166"/>
      <c r="E59" s="166"/>
      <c r="F59" s="1" t="s">
        <v>359</v>
      </c>
      <c r="G59" s="162"/>
      <c r="H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"/>
      <c r="J60" s="1"/>
    </row>
    <row r="61" spans="1:204" s="127" customFormat="1" ht="15" customHeight="1">
      <c r="A61" s="164" t="s">
        <v>360</v>
      </c>
      <c r="B61" s="43"/>
      <c r="C61" s="1"/>
      <c r="D61" s="1"/>
      <c r="E61" s="1"/>
      <c r="F61" s="164" t="s">
        <v>360</v>
      </c>
      <c r="G61" s="162"/>
      <c r="H61" s="162"/>
      <c r="I61" s="1"/>
      <c r="J61" s="1"/>
    </row>
    <row r="62" spans="1:204" s="127" customFormat="1" ht="15" customHeight="1">
      <c r="A62" s="1" t="s">
        <v>361</v>
      </c>
      <c r="B62" s="1" t="s">
        <v>362</v>
      </c>
      <c r="C62" s="1"/>
      <c r="D62" s="1"/>
      <c r="E62" s="1"/>
      <c r="F62" s="1" t="s">
        <v>363</v>
      </c>
      <c r="G62" s="1" t="s">
        <v>364</v>
      </c>
      <c r="H62" s="1"/>
      <c r="I62" s="1"/>
      <c r="J62" s="1"/>
    </row>
    <row r="63" spans="1:204" s="127" customFormat="1" ht="15" customHeight="1">
      <c r="A63" s="1" t="s">
        <v>365</v>
      </c>
      <c r="B63" s="1" t="s">
        <v>366</v>
      </c>
      <c r="C63" s="1"/>
      <c r="D63" s="1"/>
      <c r="E63" s="1"/>
      <c r="F63" s="1" t="s">
        <v>367</v>
      </c>
      <c r="G63" s="1" t="s">
        <v>368</v>
      </c>
      <c r="H63" s="162"/>
      <c r="I63" s="1"/>
      <c r="J63" s="1"/>
    </row>
    <row r="64" spans="1:204" s="127" customFormat="1" ht="15" customHeight="1">
      <c r="A64" s="1" t="s">
        <v>369</v>
      </c>
      <c r="B64" s="1" t="s">
        <v>370</v>
      </c>
      <c r="C64" s="1"/>
      <c r="D64" s="1"/>
      <c r="E64" s="1"/>
      <c r="H64" s="167"/>
      <c r="I64" s="1"/>
      <c r="J64" s="1"/>
    </row>
    <row r="65" spans="1:12" s="127" customFormat="1" ht="15" customHeight="1">
      <c r="A65" s="1" t="s">
        <v>371</v>
      </c>
      <c r="B65" s="1" t="s">
        <v>372</v>
      </c>
      <c r="C65" s="1"/>
      <c r="D65" s="1"/>
      <c r="E65" s="1"/>
      <c r="H65" s="167"/>
      <c r="I65" s="1"/>
      <c r="J65" s="1"/>
    </row>
    <row r="66" spans="1:12" s="127" customFormat="1" ht="15" customHeight="1">
      <c r="A66" s="1"/>
      <c r="B66" s="1"/>
      <c r="C66" s="1"/>
      <c r="D66" s="1"/>
      <c r="E66" s="1"/>
      <c r="G66" s="168"/>
      <c r="H66" s="168"/>
      <c r="I66" s="1"/>
      <c r="J66" s="1"/>
    </row>
    <row r="67" spans="1:12" s="127" customFormat="1" ht="15" customHeight="1">
      <c r="A67" s="164" t="s">
        <v>373</v>
      </c>
      <c r="B67" s="169" t="s">
        <v>118</v>
      </c>
      <c r="C67" s="1"/>
      <c r="D67" s="1"/>
      <c r="E67" s="1"/>
      <c r="F67" s="164" t="s">
        <v>373</v>
      </c>
      <c r="G67" s="169" t="s">
        <v>118</v>
      </c>
      <c r="H67" s="168"/>
      <c r="I67" s="1"/>
      <c r="J67" s="1"/>
    </row>
    <row r="68" spans="1:12" s="127" customFormat="1" ht="15" customHeight="1">
      <c r="A68" s="170" t="s">
        <v>374</v>
      </c>
      <c r="B68" s="1"/>
      <c r="C68" s="1"/>
      <c r="D68" s="1"/>
      <c r="E68" s="1"/>
      <c r="F68" s="1" t="s">
        <v>375</v>
      </c>
      <c r="G68" s="1"/>
      <c r="H68" s="168"/>
      <c r="I68" s="1"/>
      <c r="J68" s="1"/>
    </row>
    <row r="69" spans="1:12" s="127" customFormat="1" ht="15" customHeight="1">
      <c r="A69" s="170" t="s">
        <v>376</v>
      </c>
      <c r="B69" s="169"/>
      <c r="C69" s="1"/>
      <c r="D69" s="1"/>
      <c r="E69" s="1"/>
      <c r="F69" s="1" t="s">
        <v>377</v>
      </c>
      <c r="G69" s="1"/>
      <c r="H69" s="168"/>
      <c r="I69" s="1"/>
      <c r="J69" s="1"/>
    </row>
    <row r="70" spans="1:12" s="127" customFormat="1" ht="15" customHeight="1">
      <c r="A70" s="170" t="s">
        <v>378</v>
      </c>
      <c r="B70" s="169"/>
      <c r="C70" s="1"/>
      <c r="D70" s="1"/>
      <c r="E70" s="1"/>
      <c r="G70" s="168"/>
      <c r="H70" s="1"/>
      <c r="I70" s="1"/>
      <c r="J70" s="1"/>
    </row>
    <row r="71" spans="1:12" s="127" customFormat="1" ht="15" customHeight="1">
      <c r="A71" s="170"/>
      <c r="B71" s="169"/>
      <c r="C71" s="1"/>
      <c r="D71" s="1"/>
      <c r="E71" s="1"/>
      <c r="G71" s="168"/>
      <c r="H71" s="1"/>
    </row>
    <row r="72" spans="1:12" s="127" customFormat="1" ht="15" customHeight="1">
      <c r="A72" s="164" t="s">
        <v>379</v>
      </c>
      <c r="B72" s="169" t="s">
        <v>130</v>
      </c>
      <c r="C72" s="1"/>
      <c r="D72" s="1"/>
      <c r="E72" s="1"/>
      <c r="F72" s="164" t="s">
        <v>379</v>
      </c>
      <c r="G72" s="169" t="s">
        <v>130</v>
      </c>
      <c r="H72" s="1"/>
    </row>
    <row r="73" spans="1:12" s="127" customFormat="1" ht="15" customHeight="1">
      <c r="A73" s="170" t="s">
        <v>380</v>
      </c>
      <c r="B73" s="1"/>
      <c r="C73" s="1"/>
      <c r="D73" s="1"/>
      <c r="E73" s="1"/>
      <c r="F73" s="170" t="s">
        <v>381</v>
      </c>
      <c r="G73" s="1"/>
      <c r="H73" s="1"/>
    </row>
    <row r="74" spans="1:12" s="127" customFormat="1" ht="15" customHeight="1">
      <c r="A74" s="1" t="s">
        <v>382</v>
      </c>
      <c r="B74" s="1"/>
      <c r="C74" s="1"/>
      <c r="D74" s="1"/>
      <c r="E74" s="1"/>
      <c r="H74" s="1"/>
    </row>
    <row r="75" spans="1:12" s="127" customFormat="1" ht="15" customHeight="1">
      <c r="A75" s="170" t="s">
        <v>383</v>
      </c>
      <c r="B75" s="1"/>
      <c r="C75" s="1"/>
      <c r="D75" s="1"/>
      <c r="E75" s="1"/>
      <c r="G75" s="168"/>
      <c r="H75" s="1"/>
    </row>
    <row r="76" spans="1:12" s="127" customFormat="1" ht="15" customHeight="1">
      <c r="C76" s="1"/>
      <c r="D76" s="1"/>
      <c r="E76" s="1"/>
      <c r="G76" s="168"/>
      <c r="H76" s="1"/>
    </row>
    <row r="77" spans="1:12" s="127" customFormat="1" ht="15" customHeight="1">
      <c r="C77" s="1"/>
      <c r="D77" s="1"/>
      <c r="E77" s="1"/>
      <c r="F77" s="164" t="s">
        <v>384</v>
      </c>
      <c r="G77" s="169" t="s">
        <v>166</v>
      </c>
      <c r="H77" s="1"/>
      <c r="I77" s="1"/>
      <c r="J77" s="1"/>
      <c r="K77" s="1"/>
      <c r="L77" s="1"/>
    </row>
    <row r="78" spans="1:12" s="127" customFormat="1" ht="15" customHeight="1">
      <c r="C78" s="1"/>
      <c r="D78" s="1"/>
      <c r="E78" s="1"/>
      <c r="F78" s="1" t="s">
        <v>385</v>
      </c>
      <c r="G78" s="1" t="s">
        <v>386</v>
      </c>
      <c r="H78" s="1"/>
      <c r="I78" s="1"/>
      <c r="J78" s="1"/>
      <c r="K78" s="1"/>
      <c r="L78" s="1"/>
    </row>
    <row r="79" spans="1:12" s="127" customFormat="1" ht="15" customHeight="1">
      <c r="F79" s="1" t="s">
        <v>387</v>
      </c>
      <c r="G79" s="1" t="s">
        <v>388</v>
      </c>
      <c r="I79" s="1"/>
      <c r="J79" s="1"/>
      <c r="K79" s="1"/>
      <c r="L79" s="1"/>
    </row>
    <row r="80" spans="1:12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H82" s="168"/>
    </row>
    <row r="83" spans="1:14" s="127" customFormat="1" ht="15" customHeight="1">
      <c r="G83" s="168"/>
      <c r="H83" s="168"/>
      <c r="M83" s="9"/>
      <c r="N83" s="9"/>
    </row>
    <row r="84" spans="1:14" ht="15" customHeight="1">
      <c r="M84" s="9"/>
      <c r="N84" s="9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  <row r="92" spans="1:14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</row>
  </sheetData>
  <mergeCells count="23">
    <mergeCell ref="F37:G37"/>
    <mergeCell ref="A25:A26"/>
    <mergeCell ref="B25:C26"/>
    <mergeCell ref="A27:A35"/>
    <mergeCell ref="F24:G24"/>
    <mergeCell ref="F25:G26"/>
    <mergeCell ref="A38:A39"/>
    <mergeCell ref="B38:C39"/>
    <mergeCell ref="F38:G39"/>
    <mergeCell ref="A52:H53"/>
    <mergeCell ref="A40:A48"/>
    <mergeCell ref="F11:G11"/>
    <mergeCell ref="A12:A13"/>
    <mergeCell ref="B12:C13"/>
    <mergeCell ref="F12:G13"/>
    <mergeCell ref="A14:A22"/>
    <mergeCell ref="C1:I1"/>
    <mergeCell ref="A3:H3"/>
    <mergeCell ref="A5:A8"/>
    <mergeCell ref="D5:E5"/>
    <mergeCell ref="D8:E8"/>
    <mergeCell ref="D6:E6"/>
    <mergeCell ref="D7:E7"/>
  </mergeCells>
  <phoneticPr fontId="85" type="noConversion"/>
  <hyperlinks>
    <hyperlink ref="A2" location="MENU!A1" display="BACK TO MENU" xr:uid="{B92E1E89-DBA6-4655-8F3F-9624DD5E119D}"/>
    <hyperlink ref="A59" r:id="rId1" display="http://www.tslines.com/" xr:uid="{9128DF05-6AD1-4E68-A419-64BAB0253E40}"/>
    <hyperlink ref="F59" r:id="rId2" display="http://www.tslines.com/" xr:uid="{91E28E92-6D7C-451F-BA7C-121029FE3310}"/>
    <hyperlink ref="G72" r:id="rId3" xr:uid="{5D006E64-46C7-478B-8881-4C6F20F4461C}"/>
    <hyperlink ref="G77" r:id="rId4" xr:uid="{24BC8A5B-102D-4B66-A0BF-728483D2EE5E}"/>
    <hyperlink ref="B72" r:id="rId5" xr:uid="{7EABA26B-6527-442A-9C0F-61EE9BA9206D}"/>
    <hyperlink ref="G67" r:id="rId6" display="mailto:cus.tslhph@tslines.com.vn" xr:uid="{91623C86-48C1-4624-BE4E-5EBB3B199359}"/>
    <hyperlink ref="B67" r:id="rId7" display="mailto:cus.tslhph@tslines.com.vn" xr:uid="{ADD231CD-F2C1-4E46-B55F-A84BFEC257E4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  <vt:lpstr>MEXICO SERVICE</vt:lpstr>
      <vt:lpstr>SINGAPORE SERVICE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phuong Nguyen</dc:creator>
  <cp:keywords/>
  <dc:description/>
  <cp:lastModifiedBy>Joanne Hau--Marketing &amp; Sales Dept--HK</cp:lastModifiedBy>
  <cp:revision/>
  <dcterms:created xsi:type="dcterms:W3CDTF">2023-11-29T02:07:09Z</dcterms:created>
  <dcterms:modified xsi:type="dcterms:W3CDTF">2025-10-22T04:25:52Z</dcterms:modified>
  <cp:category/>
  <cp:contentStatus/>
</cp:coreProperties>
</file>