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https://tslinesvn-my.sharepoint.com/personal/van_naava_tslines_com_vn/Documents/Desktop/"/>
    </mc:Choice>
  </mc:AlternateContent>
  <xr:revisionPtr revIDLastSave="3288" documentId="13_ncr:1_{D9C6BD3A-EF39-4B0A-9544-2B99563E5C98}" xr6:coauthVersionLast="47" xr6:coauthVersionMax="47" xr10:uidLastSave="{19DE261D-C1E6-4BED-8041-271F537684CC}"/>
  <bookViews>
    <workbookView xWindow="-120" yWindow="-120" windowWidth="29040" windowHeight="1572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state="hidden" r:id="rId15"/>
    <sheet name="EAST AFRICA SERVICE" sheetId="16" r:id="rId16"/>
    <sheet name="MEXICO SERVICE" sheetId="17" r:id="rId17"/>
    <sheet name="SINGAPORE SERVICE" sheetId="18" r:id="rId18"/>
    <sheet name="RED SEA SERVICE" sheetId="19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" i="19" l="1"/>
  <c r="H30" i="19" s="1"/>
  <c r="J28" i="19"/>
  <c r="I28" i="19"/>
  <c r="J22" i="19"/>
  <c r="I22" i="19"/>
  <c r="H22" i="19"/>
  <c r="H21" i="19"/>
  <c r="J21" i="19" s="1"/>
  <c r="H20" i="19"/>
  <c r="J20" i="19" s="1"/>
  <c r="H19" i="19"/>
  <c r="J19" i="19" s="1"/>
  <c r="H18" i="19"/>
  <c r="J18" i="19" s="1"/>
  <c r="I17" i="19"/>
  <c r="H17" i="19"/>
  <c r="J17" i="19" s="1"/>
  <c r="J16" i="19"/>
  <c r="I16" i="19"/>
  <c r="H16" i="19"/>
  <c r="J15" i="19"/>
  <c r="I15" i="19"/>
  <c r="K14" i="19"/>
  <c r="K17" i="19"/>
  <c r="K20" i="19"/>
  <c r="K22" i="19"/>
  <c r="K27" i="19"/>
  <c r="H30" i="18"/>
  <c r="H31" i="18" s="1"/>
  <c r="I29" i="18"/>
  <c r="I27" i="18"/>
  <c r="H29" i="16"/>
  <c r="H30" i="16" s="1"/>
  <c r="I28" i="16"/>
  <c r="H55" i="11"/>
  <c r="H56" i="11" s="1"/>
  <c r="I54" i="11"/>
  <c r="J54" i="11" s="1"/>
  <c r="H31" i="11"/>
  <c r="H32" i="11" s="1"/>
  <c r="I30" i="11"/>
  <c r="J30" i="11" s="1"/>
  <c r="K30" i="11" s="1"/>
  <c r="H30" i="11"/>
  <c r="I29" i="11"/>
  <c r="J29" i="11" s="1"/>
  <c r="K29" i="11" s="1"/>
  <c r="I27" i="11"/>
  <c r="J27" i="11" s="1"/>
  <c r="K27" i="11" s="1"/>
  <c r="H31" i="19" l="1"/>
  <c r="K30" i="19"/>
  <c r="J30" i="19"/>
  <c r="I30" i="19"/>
  <c r="J29" i="19"/>
  <c r="I29" i="19"/>
  <c r="I21" i="19"/>
  <c r="I20" i="19"/>
  <c r="I19" i="19"/>
  <c r="I18" i="19"/>
  <c r="H32" i="18"/>
  <c r="I31" i="18"/>
  <c r="I30" i="18"/>
  <c r="H31" i="16"/>
  <c r="I30" i="16"/>
  <c r="I29" i="16"/>
  <c r="H57" i="11"/>
  <c r="I56" i="11"/>
  <c r="J56" i="11" s="1"/>
  <c r="I55" i="11"/>
  <c r="J55" i="11" s="1"/>
  <c r="H33" i="11"/>
  <c r="I32" i="11"/>
  <c r="J32" i="11" s="1"/>
  <c r="K32" i="11" s="1"/>
  <c r="I31" i="11"/>
  <c r="J31" i="11" s="1"/>
  <c r="K31" i="11" s="1"/>
  <c r="H17" i="18"/>
  <c r="I17" i="18" s="1"/>
  <c r="I16" i="18"/>
  <c r="H18" i="17"/>
  <c r="I18" i="17" s="1"/>
  <c r="H17" i="17"/>
  <c r="I17" i="17" s="1"/>
  <c r="I16" i="17"/>
  <c r="H16" i="17"/>
  <c r="H15" i="17"/>
  <c r="I15" i="17" s="1"/>
  <c r="H47" i="11"/>
  <c r="I47" i="11" s="1"/>
  <c r="J47" i="11" s="1"/>
  <c r="H46" i="11"/>
  <c r="I46" i="11" s="1"/>
  <c r="J46" i="11" s="1"/>
  <c r="H28" i="10"/>
  <c r="H29" i="10" s="1"/>
  <c r="J27" i="10"/>
  <c r="I27" i="10"/>
  <c r="H41" i="9"/>
  <c r="H42" i="9" s="1"/>
  <c r="J40" i="9"/>
  <c r="I40" i="9"/>
  <c r="H28" i="9"/>
  <c r="H29" i="9" s="1"/>
  <c r="J27" i="9"/>
  <c r="I27" i="9"/>
  <c r="H20" i="9"/>
  <c r="J20" i="9" s="1"/>
  <c r="H18" i="9"/>
  <c r="H19" i="9" s="1"/>
  <c r="H15" i="9"/>
  <c r="H16" i="9" s="1"/>
  <c r="J14" i="9"/>
  <c r="I14" i="9"/>
  <c r="H41" i="8"/>
  <c r="H42" i="8" s="1"/>
  <c r="H43" i="8" s="1"/>
  <c r="H44" i="8" s="1"/>
  <c r="H45" i="8" s="1"/>
  <c r="H46" i="8" s="1"/>
  <c r="H47" i="8" s="1"/>
  <c r="H48" i="8" s="1"/>
  <c r="H28" i="8"/>
  <c r="H29" i="8" s="1"/>
  <c r="H30" i="8" s="1"/>
  <c r="H31" i="8" s="1"/>
  <c r="H32" i="8" s="1"/>
  <c r="H33" i="8" s="1"/>
  <c r="H34" i="8" s="1"/>
  <c r="H35" i="8" s="1"/>
  <c r="H125" i="7"/>
  <c r="H126" i="7" s="1"/>
  <c r="J124" i="7"/>
  <c r="I124" i="7"/>
  <c r="H114" i="7"/>
  <c r="H115" i="7" s="1"/>
  <c r="J113" i="7"/>
  <c r="I113" i="7"/>
  <c r="H113" i="7"/>
  <c r="J112" i="7"/>
  <c r="I112" i="7"/>
  <c r="H112" i="7"/>
  <c r="J111" i="7"/>
  <c r="I111" i="7"/>
  <c r="H99" i="7"/>
  <c r="H100" i="7" s="1"/>
  <c r="J98" i="7"/>
  <c r="I98" i="7"/>
  <c r="H85" i="7"/>
  <c r="H86" i="7" s="1"/>
  <c r="I84" i="7"/>
  <c r="H72" i="7"/>
  <c r="H73" i="7" s="1"/>
  <c r="I71" i="7"/>
  <c r="H64" i="7"/>
  <c r="I64" i="7" s="1"/>
  <c r="I63" i="7"/>
  <c r="H63" i="7"/>
  <c r="H62" i="7"/>
  <c r="I62" i="7" s="1"/>
  <c r="H61" i="7"/>
  <c r="I61" i="7" s="1"/>
  <c r="H60" i="7"/>
  <c r="I60" i="7" s="1"/>
  <c r="I59" i="7"/>
  <c r="H59" i="7"/>
  <c r="I58" i="7"/>
  <c r="H102" i="5"/>
  <c r="H88" i="5"/>
  <c r="J88" i="5" s="1"/>
  <c r="H72" i="5"/>
  <c r="J72" i="5" s="1"/>
  <c r="J71" i="5"/>
  <c r="I71" i="5"/>
  <c r="H58" i="5"/>
  <c r="H59" i="5" s="1"/>
  <c r="J57" i="5"/>
  <c r="I57" i="5"/>
  <c r="I43" i="5"/>
  <c r="J43" i="5"/>
  <c r="H44" i="5"/>
  <c r="J44" i="5" s="1"/>
  <c r="D29" i="19"/>
  <c r="D30" i="19" s="1"/>
  <c r="E28" i="19"/>
  <c r="D29" i="18"/>
  <c r="D30" i="18" s="1"/>
  <c r="E28" i="18"/>
  <c r="D15" i="19"/>
  <c r="D16" i="19" s="1"/>
  <c r="E14" i="19"/>
  <c r="D15" i="18"/>
  <c r="D16" i="18" s="1"/>
  <c r="E14" i="18"/>
  <c r="D29" i="16"/>
  <c r="D30" i="16" s="1"/>
  <c r="E28" i="16"/>
  <c r="D15" i="16"/>
  <c r="D16" i="16" s="1"/>
  <c r="E14" i="16"/>
  <c r="D16" i="17"/>
  <c r="D17" i="17" s="1"/>
  <c r="E15" i="17"/>
  <c r="D42" i="14"/>
  <c r="D43" i="14" s="1"/>
  <c r="E41" i="14"/>
  <c r="D29" i="14"/>
  <c r="D30" i="14" s="1"/>
  <c r="E28" i="14"/>
  <c r="D15" i="14"/>
  <c r="D16" i="14" s="1"/>
  <c r="E14" i="14"/>
  <c r="D56" i="11"/>
  <c r="D57" i="11" s="1"/>
  <c r="E55" i="11"/>
  <c r="D29" i="11"/>
  <c r="D30" i="11" s="1"/>
  <c r="E28" i="11"/>
  <c r="D42" i="11"/>
  <c r="D43" i="11" s="1"/>
  <c r="E41" i="11"/>
  <c r="D15" i="11"/>
  <c r="D16" i="11" s="1"/>
  <c r="E14" i="11"/>
  <c r="D42" i="10"/>
  <c r="D43" i="10" s="1"/>
  <c r="E41" i="10"/>
  <c r="D29" i="10"/>
  <c r="D30" i="10" s="1"/>
  <c r="E28" i="10"/>
  <c r="D15" i="10"/>
  <c r="D16" i="10" s="1"/>
  <c r="E14" i="10"/>
  <c r="D42" i="9"/>
  <c r="D43" i="9" s="1"/>
  <c r="E41" i="9"/>
  <c r="D29" i="9"/>
  <c r="D30" i="9" s="1"/>
  <c r="E28" i="9"/>
  <c r="D15" i="9"/>
  <c r="D16" i="9" s="1"/>
  <c r="E14" i="9"/>
  <c r="D42" i="8"/>
  <c r="D43" i="8" s="1"/>
  <c r="E41" i="8"/>
  <c r="D29" i="8"/>
  <c r="D30" i="8" s="1"/>
  <c r="E28" i="8"/>
  <c r="D15" i="8"/>
  <c r="D16" i="8" s="1"/>
  <c r="E14" i="8"/>
  <c r="F145" i="7"/>
  <c r="E145" i="7"/>
  <c r="F144" i="7"/>
  <c r="E144" i="7"/>
  <c r="F143" i="7"/>
  <c r="E143" i="7"/>
  <c r="F142" i="7"/>
  <c r="E142" i="7"/>
  <c r="F141" i="7"/>
  <c r="E141" i="7"/>
  <c r="D140" i="7"/>
  <c r="D141" i="7" s="1"/>
  <c r="D142" i="7" s="1"/>
  <c r="D143" i="7" s="1"/>
  <c r="D144" i="7" s="1"/>
  <c r="D145" i="7" s="1"/>
  <c r="D146" i="7" s="1"/>
  <c r="D147" i="7" s="1"/>
  <c r="F154" i="7"/>
  <c r="E154" i="7"/>
  <c r="F153" i="7"/>
  <c r="E153" i="7"/>
  <c r="F155" i="7"/>
  <c r="E155" i="7"/>
  <c r="F156" i="7"/>
  <c r="E156" i="7"/>
  <c r="F157" i="7"/>
  <c r="E157" i="7"/>
  <c r="D154" i="7"/>
  <c r="D155" i="7" s="1"/>
  <c r="D156" i="7" s="1"/>
  <c r="D157" i="7" s="1"/>
  <c r="D158" i="7" s="1"/>
  <c r="D159" i="7" s="1"/>
  <c r="D160" i="7" s="1"/>
  <c r="D167" i="7"/>
  <c r="D168" i="7" s="1"/>
  <c r="E166" i="7"/>
  <c r="D126" i="7"/>
  <c r="D127" i="7" s="1"/>
  <c r="E125" i="7"/>
  <c r="D85" i="7"/>
  <c r="D86" i="7" s="1"/>
  <c r="E84" i="7"/>
  <c r="D113" i="7"/>
  <c r="D114" i="7" s="1"/>
  <c r="E112" i="7"/>
  <c r="D72" i="7"/>
  <c r="D73" i="7" s="1"/>
  <c r="E71" i="7"/>
  <c r="D99" i="7"/>
  <c r="D100" i="7" s="1"/>
  <c r="E98" i="7"/>
  <c r="D58" i="7"/>
  <c r="D59" i="7" s="1"/>
  <c r="E57" i="7"/>
  <c r="G49" i="7"/>
  <c r="F49" i="7"/>
  <c r="E49" i="7"/>
  <c r="G48" i="7"/>
  <c r="F48" i="7"/>
  <c r="E48" i="7"/>
  <c r="G47" i="7"/>
  <c r="F47" i="7"/>
  <c r="E47" i="7"/>
  <c r="G46" i="7"/>
  <c r="F46" i="7"/>
  <c r="E46" i="7"/>
  <c r="G43" i="7"/>
  <c r="F43" i="7"/>
  <c r="E43" i="7"/>
  <c r="G44" i="7"/>
  <c r="F44" i="7"/>
  <c r="E44" i="7"/>
  <c r="D44" i="7"/>
  <c r="D45" i="7" s="1"/>
  <c r="D46" i="7" s="1"/>
  <c r="D47" i="7" s="1"/>
  <c r="D48" i="7" s="1"/>
  <c r="D49" i="7" s="1"/>
  <c r="D50" i="7" s="1"/>
  <c r="E28" i="7"/>
  <c r="E29" i="7"/>
  <c r="E30" i="7"/>
  <c r="E34" i="7"/>
  <c r="E33" i="7"/>
  <c r="E32" i="7"/>
  <c r="F35" i="7"/>
  <c r="F33" i="7"/>
  <c r="F32" i="7"/>
  <c r="F31" i="7"/>
  <c r="F30" i="7"/>
  <c r="F29" i="7"/>
  <c r="D29" i="7"/>
  <c r="D30" i="7" s="1"/>
  <c r="D31" i="7" s="1"/>
  <c r="D32" i="7" s="1"/>
  <c r="D33" i="7" s="1"/>
  <c r="D34" i="7" s="1"/>
  <c r="D35" i="7" s="1"/>
  <c r="D15" i="7"/>
  <c r="D16" i="7" s="1"/>
  <c r="E14" i="7"/>
  <c r="E46" i="6"/>
  <c r="D44" i="6"/>
  <c r="D45" i="6" s="1"/>
  <c r="D46" i="6" s="1"/>
  <c r="D47" i="6" s="1"/>
  <c r="D48" i="6" s="1"/>
  <c r="D49" i="6" s="1"/>
  <c r="D50" i="6" s="1"/>
  <c r="E35" i="6"/>
  <c r="E34" i="6"/>
  <c r="E33" i="6"/>
  <c r="E32" i="6"/>
  <c r="E31" i="6"/>
  <c r="E30" i="6"/>
  <c r="E29" i="6"/>
  <c r="D30" i="6"/>
  <c r="D31" i="6" s="1"/>
  <c r="D32" i="6" s="1"/>
  <c r="D33" i="6" s="1"/>
  <c r="D34" i="6" s="1"/>
  <c r="D35" i="6" s="1"/>
  <c r="D36" i="6" s="1"/>
  <c r="E16" i="6"/>
  <c r="E17" i="6"/>
  <c r="D15" i="6"/>
  <c r="D16" i="6" s="1"/>
  <c r="D17" i="6" s="1"/>
  <c r="D18" i="6" s="1"/>
  <c r="D19" i="6" s="1"/>
  <c r="D20" i="6" s="1"/>
  <c r="D21" i="6" s="1"/>
  <c r="D22" i="6" s="1"/>
  <c r="F37" i="4"/>
  <c r="F36" i="4"/>
  <c r="F35" i="4"/>
  <c r="F34" i="4"/>
  <c r="F33" i="4"/>
  <c r="F32" i="4"/>
  <c r="F31" i="4"/>
  <c r="G37" i="4"/>
  <c r="G36" i="4"/>
  <c r="G35" i="4"/>
  <c r="G34" i="4"/>
  <c r="G33" i="4"/>
  <c r="G32" i="4"/>
  <c r="G31" i="4"/>
  <c r="E58" i="5"/>
  <c r="E59" i="5"/>
  <c r="E60" i="5"/>
  <c r="E61" i="5"/>
  <c r="E62" i="5"/>
  <c r="D59" i="5"/>
  <c r="D60" i="5" s="1"/>
  <c r="D61" i="5" s="1"/>
  <c r="D62" i="5" s="1"/>
  <c r="D63" i="5" s="1"/>
  <c r="D64" i="5" s="1"/>
  <c r="D65" i="5" s="1"/>
  <c r="E46" i="5"/>
  <c r="D44" i="5"/>
  <c r="D45" i="5" s="1"/>
  <c r="D46" i="5" s="1"/>
  <c r="D47" i="5" s="1"/>
  <c r="D48" i="5" s="1"/>
  <c r="D49" i="5" s="1"/>
  <c r="D50" i="5" s="1"/>
  <c r="D51" i="5" s="1"/>
  <c r="E75" i="5"/>
  <c r="E90" i="5"/>
  <c r="E102" i="5"/>
  <c r="E105" i="5"/>
  <c r="E104" i="5"/>
  <c r="D102" i="5"/>
  <c r="D103" i="5" s="1"/>
  <c r="D104" i="5" s="1"/>
  <c r="D105" i="5" s="1"/>
  <c r="D106" i="5" s="1"/>
  <c r="D107" i="5" s="1"/>
  <c r="D108" i="5" s="1"/>
  <c r="D88" i="5"/>
  <c r="D89" i="5" s="1"/>
  <c r="D90" i="5" s="1"/>
  <c r="D91" i="5" s="1"/>
  <c r="D92" i="5" s="1"/>
  <c r="D93" i="5" s="1"/>
  <c r="D94" i="5" s="1"/>
  <c r="D73" i="5"/>
  <c r="D74" i="5" s="1"/>
  <c r="D75" i="5" s="1"/>
  <c r="D76" i="5" s="1"/>
  <c r="D77" i="5" s="1"/>
  <c r="D78" i="5" s="1"/>
  <c r="D79" i="5" s="1"/>
  <c r="D50" i="4"/>
  <c r="H50" i="4" s="1"/>
  <c r="H48" i="4"/>
  <c r="D48" i="4"/>
  <c r="G48" i="4" s="1"/>
  <c r="D47" i="4"/>
  <c r="H47" i="4" s="1"/>
  <c r="H46" i="4"/>
  <c r="D46" i="4"/>
  <c r="G46" i="4" s="1"/>
  <c r="D45" i="4"/>
  <c r="H44" i="4"/>
  <c r="G44" i="4"/>
  <c r="F44" i="4"/>
  <c r="E44" i="4"/>
  <c r="J31" i="19" l="1"/>
  <c r="I31" i="19"/>
  <c r="H32" i="19"/>
  <c r="H33" i="18"/>
  <c r="I32" i="18"/>
  <c r="H18" i="18"/>
  <c r="I18" i="18" s="1"/>
  <c r="H32" i="16"/>
  <c r="I31" i="16"/>
  <c r="H58" i="11"/>
  <c r="I57" i="11"/>
  <c r="J57" i="11" s="1"/>
  <c r="H34" i="11"/>
  <c r="I33" i="11"/>
  <c r="J33" i="11" s="1"/>
  <c r="K33" i="11" s="1"/>
  <c r="J29" i="10"/>
  <c r="I29" i="10"/>
  <c r="H30" i="10"/>
  <c r="J28" i="10"/>
  <c r="I28" i="10"/>
  <c r="H43" i="9"/>
  <c r="J42" i="9"/>
  <c r="I42" i="9"/>
  <c r="I41" i="9"/>
  <c r="J41" i="9"/>
  <c r="H30" i="9"/>
  <c r="J29" i="9"/>
  <c r="I29" i="9"/>
  <c r="J28" i="9"/>
  <c r="I28" i="9"/>
  <c r="H21" i="9"/>
  <c r="I20" i="9"/>
  <c r="I19" i="9"/>
  <c r="J19" i="9"/>
  <c r="I18" i="9"/>
  <c r="J18" i="9"/>
  <c r="H17" i="9"/>
  <c r="J16" i="9"/>
  <c r="I16" i="9"/>
  <c r="I15" i="9"/>
  <c r="J15" i="9"/>
  <c r="J126" i="7"/>
  <c r="I126" i="7"/>
  <c r="H127" i="7"/>
  <c r="I125" i="7"/>
  <c r="J125" i="7"/>
  <c r="J115" i="7"/>
  <c r="I115" i="7"/>
  <c r="H116" i="7"/>
  <c r="J114" i="7"/>
  <c r="I114" i="7"/>
  <c r="H101" i="7"/>
  <c r="J100" i="7"/>
  <c r="I100" i="7"/>
  <c r="I99" i="7"/>
  <c r="J99" i="7"/>
  <c r="H87" i="7"/>
  <c r="I86" i="7"/>
  <c r="I85" i="7"/>
  <c r="H74" i="7"/>
  <c r="I73" i="7"/>
  <c r="I72" i="7"/>
  <c r="H103" i="5"/>
  <c r="J102" i="5"/>
  <c r="I102" i="5"/>
  <c r="I101" i="5"/>
  <c r="J101" i="5"/>
  <c r="H89" i="5"/>
  <c r="I88" i="5"/>
  <c r="I87" i="5"/>
  <c r="J87" i="5"/>
  <c r="I72" i="5"/>
  <c r="I59" i="5"/>
  <c r="J59" i="5"/>
  <c r="H60" i="5"/>
  <c r="I58" i="5"/>
  <c r="J58" i="5"/>
  <c r="H45" i="5"/>
  <c r="I44" i="5"/>
  <c r="D31" i="19"/>
  <c r="E30" i="19"/>
  <c r="E29" i="19"/>
  <c r="D31" i="18"/>
  <c r="E30" i="18"/>
  <c r="E29" i="18"/>
  <c r="D17" i="19"/>
  <c r="E16" i="19"/>
  <c r="E15" i="19"/>
  <c r="D17" i="18"/>
  <c r="E16" i="18"/>
  <c r="E15" i="18"/>
  <c r="D31" i="16"/>
  <c r="E30" i="16"/>
  <c r="E29" i="16"/>
  <c r="E16" i="16"/>
  <c r="D17" i="16"/>
  <c r="E15" i="16"/>
  <c r="D18" i="17"/>
  <c r="E17" i="17"/>
  <c r="E16" i="17"/>
  <c r="D44" i="14"/>
  <c r="E43" i="14"/>
  <c r="E42" i="14"/>
  <c r="D31" i="14"/>
  <c r="E30" i="14"/>
  <c r="E29" i="14"/>
  <c r="D17" i="14"/>
  <c r="E16" i="14"/>
  <c r="E15" i="14"/>
  <c r="D58" i="11"/>
  <c r="E57" i="11"/>
  <c r="E56" i="11"/>
  <c r="D31" i="11"/>
  <c r="E30" i="11"/>
  <c r="E29" i="11"/>
  <c r="D44" i="11"/>
  <c r="E43" i="11"/>
  <c r="E42" i="11"/>
  <c r="D17" i="11"/>
  <c r="E16" i="11"/>
  <c r="E15" i="11"/>
  <c r="D44" i="10"/>
  <c r="E43" i="10"/>
  <c r="E42" i="10"/>
  <c r="D31" i="10"/>
  <c r="E30" i="10"/>
  <c r="E29" i="10"/>
  <c r="D17" i="10"/>
  <c r="E16" i="10"/>
  <c r="E15" i="10"/>
  <c r="D44" i="9"/>
  <c r="E43" i="9"/>
  <c r="E42" i="9"/>
  <c r="D31" i="9"/>
  <c r="E30" i="9"/>
  <c r="E29" i="9"/>
  <c r="D17" i="9"/>
  <c r="E16" i="9"/>
  <c r="E15" i="9"/>
  <c r="D44" i="8"/>
  <c r="E43" i="8"/>
  <c r="E42" i="8"/>
  <c r="D31" i="8"/>
  <c r="E30" i="8"/>
  <c r="E29" i="8"/>
  <c r="D17" i="8"/>
  <c r="E16" i="8"/>
  <c r="E15" i="8"/>
  <c r="D169" i="7"/>
  <c r="E168" i="7"/>
  <c r="E167" i="7"/>
  <c r="D128" i="7"/>
  <c r="E127" i="7"/>
  <c r="E126" i="7"/>
  <c r="D87" i="7"/>
  <c r="E86" i="7"/>
  <c r="E85" i="7"/>
  <c r="D115" i="7"/>
  <c r="E114" i="7"/>
  <c r="E113" i="7"/>
  <c r="D74" i="7"/>
  <c r="E73" i="7"/>
  <c r="E72" i="7"/>
  <c r="D101" i="7"/>
  <c r="E100" i="7"/>
  <c r="E99" i="7"/>
  <c r="D60" i="7"/>
  <c r="E59" i="7"/>
  <c r="E58" i="7"/>
  <c r="D17" i="7"/>
  <c r="E16" i="7"/>
  <c r="E15" i="7"/>
  <c r="E50" i="4"/>
  <c r="F50" i="4"/>
  <c r="G50" i="4"/>
  <c r="E48" i="4"/>
  <c r="F48" i="4"/>
  <c r="E47" i="4"/>
  <c r="F47" i="4"/>
  <c r="G47" i="4"/>
  <c r="E46" i="4"/>
  <c r="F46" i="4"/>
  <c r="E45" i="4"/>
  <c r="F45" i="4"/>
  <c r="G45" i="4"/>
  <c r="H45" i="4"/>
  <c r="H33" i="19" l="1"/>
  <c r="J32" i="19"/>
  <c r="I32" i="19"/>
  <c r="H34" i="18"/>
  <c r="I33" i="18"/>
  <c r="H33" i="16"/>
  <c r="I32" i="16"/>
  <c r="H59" i="11"/>
  <c r="I58" i="11"/>
  <c r="J58" i="11" s="1"/>
  <c r="H35" i="11"/>
  <c r="I35" i="11" s="1"/>
  <c r="J35" i="11" s="1"/>
  <c r="K35" i="11" s="1"/>
  <c r="I34" i="11"/>
  <c r="J34" i="11" s="1"/>
  <c r="K34" i="11" s="1"/>
  <c r="H31" i="10"/>
  <c r="J30" i="10"/>
  <c r="I30" i="10"/>
  <c r="H44" i="9"/>
  <c r="J43" i="9"/>
  <c r="I43" i="9"/>
  <c r="H31" i="9"/>
  <c r="J30" i="9"/>
  <c r="I30" i="9"/>
  <c r="I21" i="9"/>
  <c r="J21" i="9"/>
  <c r="J17" i="9"/>
  <c r="I17" i="9"/>
  <c r="H128" i="7"/>
  <c r="I127" i="7"/>
  <c r="J127" i="7"/>
  <c r="H117" i="7"/>
  <c r="J116" i="7"/>
  <c r="I116" i="7"/>
  <c r="I101" i="7"/>
  <c r="J101" i="7"/>
  <c r="H102" i="7"/>
  <c r="H88" i="7"/>
  <c r="I87" i="7"/>
  <c r="H75" i="7"/>
  <c r="I74" i="7"/>
  <c r="H104" i="5"/>
  <c r="J103" i="5"/>
  <c r="I103" i="5"/>
  <c r="J89" i="5"/>
  <c r="H90" i="5"/>
  <c r="I89" i="5"/>
  <c r="H61" i="5"/>
  <c r="I60" i="5"/>
  <c r="J60" i="5"/>
  <c r="I45" i="5"/>
  <c r="H46" i="5"/>
  <c r="J45" i="5"/>
  <c r="D32" i="19"/>
  <c r="E31" i="19"/>
  <c r="E31" i="18"/>
  <c r="D32" i="18"/>
  <c r="D18" i="19"/>
  <c r="E17" i="19"/>
  <c r="D18" i="18"/>
  <c r="E17" i="18"/>
  <c r="D32" i="16"/>
  <c r="E31" i="16"/>
  <c r="D18" i="16"/>
  <c r="E17" i="16"/>
  <c r="D19" i="17"/>
  <c r="E18" i="17"/>
  <c r="D45" i="14"/>
  <c r="E44" i="14"/>
  <c r="D32" i="14"/>
  <c r="E31" i="14"/>
  <c r="D18" i="14"/>
  <c r="E17" i="14"/>
  <c r="D59" i="11"/>
  <c r="E58" i="11"/>
  <c r="D32" i="11"/>
  <c r="E31" i="11"/>
  <c r="D45" i="11"/>
  <c r="E44" i="11"/>
  <c r="D18" i="11"/>
  <c r="E17" i="11"/>
  <c r="D45" i="10"/>
  <c r="E44" i="10"/>
  <c r="D32" i="10"/>
  <c r="E31" i="10"/>
  <c r="D18" i="10"/>
  <c r="E17" i="10"/>
  <c r="D45" i="9"/>
  <c r="E44" i="9"/>
  <c r="D32" i="9"/>
  <c r="E31" i="9"/>
  <c r="D18" i="9"/>
  <c r="E17" i="9"/>
  <c r="D45" i="8"/>
  <c r="E44" i="8"/>
  <c r="D32" i="8"/>
  <c r="E31" i="8"/>
  <c r="D18" i="8"/>
  <c r="E17" i="8"/>
  <c r="D170" i="7"/>
  <c r="E169" i="7"/>
  <c r="D129" i="7"/>
  <c r="E128" i="7"/>
  <c r="D88" i="7"/>
  <c r="E87" i="7"/>
  <c r="D116" i="7"/>
  <c r="E115" i="7"/>
  <c r="D75" i="7"/>
  <c r="E74" i="7"/>
  <c r="D102" i="7"/>
  <c r="E101" i="7"/>
  <c r="D61" i="7"/>
  <c r="E60" i="7"/>
  <c r="D18" i="7"/>
  <c r="E17" i="7"/>
  <c r="K33" i="19" l="1"/>
  <c r="H34" i="19"/>
  <c r="J33" i="19"/>
  <c r="I33" i="19"/>
  <c r="H35" i="18"/>
  <c r="I35" i="18" s="1"/>
  <c r="I34" i="18"/>
  <c r="H34" i="16"/>
  <c r="I33" i="16"/>
  <c r="H60" i="11"/>
  <c r="I59" i="11"/>
  <c r="J59" i="11" s="1"/>
  <c r="H32" i="10"/>
  <c r="J31" i="10"/>
  <c r="I31" i="10"/>
  <c r="H45" i="9"/>
  <c r="J44" i="9"/>
  <c r="I44" i="9"/>
  <c r="J31" i="9"/>
  <c r="H32" i="9"/>
  <c r="I31" i="9"/>
  <c r="H129" i="7"/>
  <c r="J128" i="7"/>
  <c r="I128" i="7"/>
  <c r="H118" i="7"/>
  <c r="J117" i="7"/>
  <c r="I117" i="7"/>
  <c r="J102" i="7"/>
  <c r="I102" i="7"/>
  <c r="H89" i="7"/>
  <c r="I88" i="7"/>
  <c r="I75" i="7"/>
  <c r="H76" i="7"/>
  <c r="H105" i="5"/>
  <c r="J104" i="5"/>
  <c r="I104" i="5"/>
  <c r="J90" i="5"/>
  <c r="H91" i="5"/>
  <c r="I90" i="5"/>
  <c r="H62" i="5"/>
  <c r="I61" i="5"/>
  <c r="J61" i="5"/>
  <c r="I46" i="5"/>
  <c r="J46" i="5"/>
  <c r="H47" i="5"/>
  <c r="D33" i="19"/>
  <c r="E32" i="19"/>
  <c r="D33" i="18"/>
  <c r="E32" i="18"/>
  <c r="D19" i="19"/>
  <c r="E18" i="19"/>
  <c r="D19" i="18"/>
  <c r="E18" i="18"/>
  <c r="D33" i="16"/>
  <c r="E32" i="16"/>
  <c r="D19" i="16"/>
  <c r="E18" i="16"/>
  <c r="E19" i="17"/>
  <c r="D20" i="17"/>
  <c r="D46" i="14"/>
  <c r="E45" i="14"/>
  <c r="D33" i="14"/>
  <c r="E32" i="14"/>
  <c r="D19" i="14"/>
  <c r="E18" i="14"/>
  <c r="D60" i="11"/>
  <c r="E59" i="11"/>
  <c r="D33" i="11"/>
  <c r="E32" i="11"/>
  <c r="D46" i="11"/>
  <c r="E45" i="11"/>
  <c r="D19" i="11"/>
  <c r="E18" i="11"/>
  <c r="D46" i="10"/>
  <c r="E45" i="10"/>
  <c r="D33" i="10"/>
  <c r="E32" i="10"/>
  <c r="D19" i="10"/>
  <c r="E18" i="10"/>
  <c r="D46" i="9"/>
  <c r="E45" i="9"/>
  <c r="D33" i="9"/>
  <c r="E32" i="9"/>
  <c r="D19" i="9"/>
  <c r="E18" i="9"/>
  <c r="D46" i="8"/>
  <c r="E45" i="8"/>
  <c r="D33" i="8"/>
  <c r="E32" i="8"/>
  <c r="D19" i="8"/>
  <c r="E18" i="8"/>
  <c r="D171" i="7"/>
  <c r="E170" i="7"/>
  <c r="D130" i="7"/>
  <c r="E129" i="7"/>
  <c r="D89" i="7"/>
  <c r="E88" i="7"/>
  <c r="D117" i="7"/>
  <c r="E116" i="7"/>
  <c r="D76" i="7"/>
  <c r="E75" i="7"/>
  <c r="D103" i="7"/>
  <c r="E102" i="7"/>
  <c r="D62" i="7"/>
  <c r="E61" i="7"/>
  <c r="D19" i="7"/>
  <c r="E18" i="7"/>
  <c r="G29" i="5"/>
  <c r="F29" i="5"/>
  <c r="E29" i="5"/>
  <c r="G30" i="5"/>
  <c r="F30" i="5"/>
  <c r="E30" i="5"/>
  <c r="G31" i="5"/>
  <c r="F31" i="5"/>
  <c r="E31" i="5"/>
  <c r="G32" i="5"/>
  <c r="F32" i="5"/>
  <c r="E32" i="5"/>
  <c r="G33" i="5"/>
  <c r="F33" i="5"/>
  <c r="E33" i="5"/>
  <c r="G34" i="5"/>
  <c r="F34" i="5"/>
  <c r="E34" i="5"/>
  <c r="D30" i="5"/>
  <c r="D31" i="5" s="1"/>
  <c r="D32" i="5" s="1"/>
  <c r="D33" i="5" s="1"/>
  <c r="D34" i="5" s="1"/>
  <c r="F17" i="5"/>
  <c r="E17" i="5"/>
  <c r="D15" i="5"/>
  <c r="D16" i="5" s="1"/>
  <c r="D17" i="5" s="1"/>
  <c r="D18" i="5" s="1"/>
  <c r="D19" i="5" s="1"/>
  <c r="D20" i="5" s="1"/>
  <c r="D21" i="5" s="1"/>
  <c r="D22" i="5" s="1"/>
  <c r="J35" i="4"/>
  <c r="I35" i="4"/>
  <c r="D35" i="4"/>
  <c r="H35" i="4" s="1"/>
  <c r="D34" i="4"/>
  <c r="J34" i="4" s="1"/>
  <c r="D33" i="4"/>
  <c r="J33" i="4" s="1"/>
  <c r="D32" i="4"/>
  <c r="J32" i="4" s="1"/>
  <c r="D31" i="4"/>
  <c r="J31" i="4" s="1"/>
  <c r="J30" i="4"/>
  <c r="I30" i="4"/>
  <c r="H30" i="4"/>
  <c r="G30" i="4"/>
  <c r="F30" i="4"/>
  <c r="E30" i="4"/>
  <c r="D22" i="4"/>
  <c r="H22" i="4" s="1"/>
  <c r="D21" i="4"/>
  <c r="H21" i="4" s="1"/>
  <c r="D19" i="4"/>
  <c r="H19" i="4" s="1"/>
  <c r="H18" i="4"/>
  <c r="G18" i="4"/>
  <c r="F18" i="4"/>
  <c r="D18" i="4"/>
  <c r="E18" i="4" s="1"/>
  <c r="D16" i="4"/>
  <c r="D17" i="4" s="1"/>
  <c r="H15" i="4"/>
  <c r="G15" i="4"/>
  <c r="F15" i="4"/>
  <c r="E15" i="4"/>
  <c r="K28" i="19"/>
  <c r="K15" i="19"/>
  <c r="I14" i="18"/>
  <c r="H28" i="14"/>
  <c r="H29" i="14" s="1"/>
  <c r="K27" i="14"/>
  <c r="J27" i="14"/>
  <c r="I27" i="14"/>
  <c r="K40" i="8"/>
  <c r="J40" i="8"/>
  <c r="I40" i="8"/>
  <c r="E103" i="5"/>
  <c r="E101" i="5"/>
  <c r="E91" i="5"/>
  <c r="E89" i="5"/>
  <c r="E88" i="5"/>
  <c r="E87" i="5"/>
  <c r="H35" i="19" l="1"/>
  <c r="I34" i="19"/>
  <c r="J34" i="19"/>
  <c r="H35" i="16"/>
  <c r="I35" i="16" s="1"/>
  <c r="I34" i="16"/>
  <c r="H61" i="11"/>
  <c r="I60" i="11"/>
  <c r="J60" i="11" s="1"/>
  <c r="H33" i="10"/>
  <c r="J32" i="10"/>
  <c r="I32" i="10"/>
  <c r="H46" i="9"/>
  <c r="J45" i="9"/>
  <c r="I45" i="9"/>
  <c r="J32" i="9"/>
  <c r="H33" i="9"/>
  <c r="I32" i="9"/>
  <c r="J129" i="7"/>
  <c r="I129" i="7"/>
  <c r="H130" i="7"/>
  <c r="H119" i="7"/>
  <c r="J118" i="7"/>
  <c r="I118" i="7"/>
  <c r="H90" i="7"/>
  <c r="I89" i="7"/>
  <c r="I76" i="7"/>
  <c r="H77" i="7"/>
  <c r="J105" i="5"/>
  <c r="I105" i="5"/>
  <c r="J91" i="5"/>
  <c r="H92" i="5"/>
  <c r="I91" i="5"/>
  <c r="H63" i="5"/>
  <c r="I62" i="5"/>
  <c r="J62" i="5"/>
  <c r="J47" i="5"/>
  <c r="I47" i="5"/>
  <c r="D34" i="19"/>
  <c r="E33" i="19"/>
  <c r="D34" i="18"/>
  <c r="E33" i="18"/>
  <c r="D20" i="19"/>
  <c r="E19" i="19"/>
  <c r="D20" i="18"/>
  <c r="E19" i="18"/>
  <c r="D34" i="16"/>
  <c r="E33" i="16"/>
  <c r="D20" i="16"/>
  <c r="E19" i="16"/>
  <c r="D21" i="17"/>
  <c r="E20" i="17"/>
  <c r="D47" i="14"/>
  <c r="E46" i="14"/>
  <c r="D34" i="14"/>
  <c r="E33" i="14"/>
  <c r="D20" i="14"/>
  <c r="E19" i="14"/>
  <c r="D61" i="11"/>
  <c r="E60" i="11"/>
  <c r="D34" i="11"/>
  <c r="E33" i="11"/>
  <c r="D47" i="11"/>
  <c r="E46" i="11"/>
  <c r="D20" i="11"/>
  <c r="E19" i="11"/>
  <c r="D47" i="10"/>
  <c r="E46" i="10"/>
  <c r="D34" i="10"/>
  <c r="E33" i="10"/>
  <c r="D20" i="10"/>
  <c r="E19" i="10"/>
  <c r="D47" i="9"/>
  <c r="E46" i="9"/>
  <c r="D34" i="9"/>
  <c r="E33" i="9"/>
  <c r="D20" i="9"/>
  <c r="E19" i="9"/>
  <c r="D47" i="8"/>
  <c r="E46" i="8"/>
  <c r="D34" i="8"/>
  <c r="E33" i="8"/>
  <c r="E19" i="8"/>
  <c r="D20" i="8"/>
  <c r="D172" i="7"/>
  <c r="E171" i="7"/>
  <c r="D131" i="7"/>
  <c r="E130" i="7"/>
  <c r="D90" i="7"/>
  <c r="E89" i="7"/>
  <c r="D118" i="7"/>
  <c r="E117" i="7"/>
  <c r="D77" i="7"/>
  <c r="E76" i="7"/>
  <c r="E103" i="7"/>
  <c r="D104" i="7"/>
  <c r="D63" i="7"/>
  <c r="E62" i="7"/>
  <c r="D20" i="7"/>
  <c r="E19" i="7"/>
  <c r="D35" i="5"/>
  <c r="E35" i="4"/>
  <c r="E34" i="4"/>
  <c r="I34" i="4"/>
  <c r="H34" i="4"/>
  <c r="H33" i="4"/>
  <c r="I33" i="4"/>
  <c r="E33" i="4"/>
  <c r="E32" i="4"/>
  <c r="H32" i="4"/>
  <c r="I32" i="4"/>
  <c r="E31" i="4"/>
  <c r="H31" i="4"/>
  <c r="I31" i="4"/>
  <c r="E22" i="4"/>
  <c r="F22" i="4"/>
  <c r="G22" i="4"/>
  <c r="E21" i="4"/>
  <c r="F21" i="4"/>
  <c r="G21" i="4"/>
  <c r="E19" i="4"/>
  <c r="G19" i="4"/>
  <c r="F19" i="4"/>
  <c r="H17" i="4"/>
  <c r="G17" i="4"/>
  <c r="F17" i="4"/>
  <c r="E17" i="4"/>
  <c r="E16" i="4"/>
  <c r="F16" i="4"/>
  <c r="G16" i="4"/>
  <c r="H16" i="4"/>
  <c r="H30" i="14"/>
  <c r="K29" i="14"/>
  <c r="J29" i="14"/>
  <c r="I29" i="14"/>
  <c r="I28" i="14"/>
  <c r="J28" i="14"/>
  <c r="K28" i="14"/>
  <c r="K42" i="8"/>
  <c r="J42" i="8"/>
  <c r="I42" i="8"/>
  <c r="I41" i="8"/>
  <c r="J41" i="8"/>
  <c r="K41" i="8"/>
  <c r="E63" i="5"/>
  <c r="E107" i="5"/>
  <c r="E108" i="5"/>
  <c r="E106" i="5"/>
  <c r="E94" i="5"/>
  <c r="E93" i="5"/>
  <c r="E92" i="5"/>
  <c r="I35" i="19" l="1"/>
  <c r="K35" i="19"/>
  <c r="J35" i="19"/>
  <c r="H62" i="11"/>
  <c r="I62" i="11" s="1"/>
  <c r="J62" i="11" s="1"/>
  <c r="I61" i="11"/>
  <c r="J61" i="11" s="1"/>
  <c r="H34" i="10"/>
  <c r="J33" i="10"/>
  <c r="I33" i="10"/>
  <c r="H47" i="9"/>
  <c r="J46" i="9"/>
  <c r="I46" i="9"/>
  <c r="J33" i="9"/>
  <c r="H34" i="9"/>
  <c r="I33" i="9"/>
  <c r="J130" i="7"/>
  <c r="I130" i="7"/>
  <c r="H131" i="7"/>
  <c r="J119" i="7"/>
  <c r="I119" i="7"/>
  <c r="H91" i="7"/>
  <c r="I91" i="7" s="1"/>
  <c r="I90" i="7"/>
  <c r="H78" i="7"/>
  <c r="I78" i="7" s="1"/>
  <c r="I77" i="7"/>
  <c r="J92" i="5"/>
  <c r="I92" i="5"/>
  <c r="H64" i="5"/>
  <c r="J63" i="5"/>
  <c r="I63" i="5"/>
  <c r="D35" i="19"/>
  <c r="E35" i="19" s="1"/>
  <c r="E34" i="19"/>
  <c r="D35" i="18"/>
  <c r="E35" i="18" s="1"/>
  <c r="E34" i="18"/>
  <c r="D21" i="19"/>
  <c r="E20" i="19"/>
  <c r="D21" i="18"/>
  <c r="E20" i="18"/>
  <c r="D35" i="16"/>
  <c r="E35" i="16" s="1"/>
  <c r="E34" i="16"/>
  <c r="D21" i="16"/>
  <c r="E20" i="16"/>
  <c r="E21" i="17"/>
  <c r="D22" i="17"/>
  <c r="E22" i="17" s="1"/>
  <c r="D48" i="14"/>
  <c r="E48" i="14" s="1"/>
  <c r="E47" i="14"/>
  <c r="D35" i="14"/>
  <c r="E35" i="14" s="1"/>
  <c r="E34" i="14"/>
  <c r="D21" i="14"/>
  <c r="E20" i="14"/>
  <c r="E61" i="11"/>
  <c r="D62" i="11"/>
  <c r="E62" i="11" s="1"/>
  <c r="D35" i="11"/>
  <c r="E35" i="11" s="1"/>
  <c r="E34" i="11"/>
  <c r="D48" i="11"/>
  <c r="E47" i="11"/>
  <c r="D21" i="11"/>
  <c r="E20" i="11"/>
  <c r="D48" i="10"/>
  <c r="E48" i="10" s="1"/>
  <c r="E47" i="10"/>
  <c r="D35" i="10"/>
  <c r="E35" i="10" s="1"/>
  <c r="E34" i="10"/>
  <c r="D21" i="10"/>
  <c r="E20" i="10"/>
  <c r="D48" i="9"/>
  <c r="E48" i="9" s="1"/>
  <c r="E47" i="9"/>
  <c r="D35" i="9"/>
  <c r="E35" i="9" s="1"/>
  <c r="E34" i="9"/>
  <c r="D21" i="9"/>
  <c r="E20" i="9"/>
  <c r="D48" i="8"/>
  <c r="E48" i="8" s="1"/>
  <c r="E47" i="8"/>
  <c r="D35" i="8"/>
  <c r="E35" i="8" s="1"/>
  <c r="E34" i="8"/>
  <c r="D21" i="8"/>
  <c r="E20" i="8"/>
  <c r="D173" i="7"/>
  <c r="E173" i="7" s="1"/>
  <c r="E172" i="7"/>
  <c r="E131" i="7"/>
  <c r="D132" i="7"/>
  <c r="E132" i="7" s="1"/>
  <c r="D91" i="7"/>
  <c r="E91" i="7" s="1"/>
  <c r="E90" i="7"/>
  <c r="D119" i="7"/>
  <c r="E119" i="7" s="1"/>
  <c r="E118" i="7"/>
  <c r="D78" i="7"/>
  <c r="E78" i="7" s="1"/>
  <c r="E77" i="7"/>
  <c r="D105" i="7"/>
  <c r="E104" i="7"/>
  <c r="D64" i="7"/>
  <c r="E63" i="7"/>
  <c r="D21" i="7"/>
  <c r="E20" i="7"/>
  <c r="D36" i="5"/>
  <c r="E35" i="5"/>
  <c r="G35" i="5"/>
  <c r="F35" i="5"/>
  <c r="K30" i="14"/>
  <c r="J30" i="14"/>
  <c r="I30" i="14"/>
  <c r="H31" i="14"/>
  <c r="I43" i="8"/>
  <c r="J43" i="8"/>
  <c r="K43" i="8"/>
  <c r="E65" i="5"/>
  <c r="E64" i="5"/>
  <c r="H48" i="5"/>
  <c r="F45" i="7"/>
  <c r="G45" i="7"/>
  <c r="F50" i="7"/>
  <c r="G50" i="7"/>
  <c r="E50" i="6"/>
  <c r="E49" i="6"/>
  <c r="E48" i="6"/>
  <c r="E47" i="6"/>
  <c r="E45" i="6"/>
  <c r="E44" i="6"/>
  <c r="E43" i="6"/>
  <c r="E78" i="5"/>
  <c r="E77" i="5"/>
  <c r="E76" i="5"/>
  <c r="E74" i="5"/>
  <c r="E73" i="5"/>
  <c r="F160" i="7"/>
  <c r="F159" i="7"/>
  <c r="F158" i="7"/>
  <c r="E160" i="7"/>
  <c r="E159" i="7"/>
  <c r="E158" i="7"/>
  <c r="F34" i="7"/>
  <c r="E31" i="7"/>
  <c r="E36" i="6"/>
  <c r="E48" i="5"/>
  <c r="E47" i="5"/>
  <c r="E45" i="5"/>
  <c r="E43" i="5"/>
  <c r="E18" i="6"/>
  <c r="E14" i="6"/>
  <c r="F147" i="7"/>
  <c r="E147" i="7"/>
  <c r="F22" i="5"/>
  <c r="E22" i="5"/>
  <c r="H35" i="10" l="1"/>
  <c r="J34" i="10"/>
  <c r="I34" i="10"/>
  <c r="H48" i="9"/>
  <c r="J47" i="9"/>
  <c r="I47" i="9"/>
  <c r="H35" i="9"/>
  <c r="J34" i="9"/>
  <c r="I34" i="9"/>
  <c r="I131" i="7"/>
  <c r="H132" i="7"/>
  <c r="J131" i="7"/>
  <c r="I64" i="5"/>
  <c r="H65" i="5"/>
  <c r="J64" i="5"/>
  <c r="E21" i="19"/>
  <c r="D22" i="19"/>
  <c r="E22" i="19" s="1"/>
  <c r="D22" i="18"/>
  <c r="E22" i="18" s="1"/>
  <c r="E21" i="18"/>
  <c r="E21" i="16"/>
  <c r="D22" i="16"/>
  <c r="E22" i="16" s="1"/>
  <c r="D22" i="14"/>
  <c r="E22" i="14" s="1"/>
  <c r="E21" i="14"/>
  <c r="D49" i="11"/>
  <c r="E49" i="11" s="1"/>
  <c r="E48" i="11"/>
  <c r="D22" i="11"/>
  <c r="E22" i="11" s="1"/>
  <c r="E21" i="11"/>
  <c r="D22" i="10"/>
  <c r="E22" i="10" s="1"/>
  <c r="E21" i="10"/>
  <c r="D22" i="9"/>
  <c r="E22" i="9" s="1"/>
  <c r="E21" i="9"/>
  <c r="D22" i="8"/>
  <c r="E22" i="8" s="1"/>
  <c r="E21" i="8"/>
  <c r="E105" i="7"/>
  <c r="D106" i="7"/>
  <c r="E106" i="7" s="1"/>
  <c r="D65" i="7"/>
  <c r="E65" i="7" s="1"/>
  <c r="E64" i="7"/>
  <c r="E21" i="7"/>
  <c r="D22" i="7"/>
  <c r="E22" i="7" s="1"/>
  <c r="H32" i="14"/>
  <c r="K31" i="14"/>
  <c r="J31" i="14"/>
  <c r="I31" i="14"/>
  <c r="K44" i="8"/>
  <c r="J44" i="8"/>
  <c r="I44" i="8"/>
  <c r="J48" i="5"/>
  <c r="I48" i="5"/>
  <c r="H49" i="5"/>
  <c r="E51" i="5"/>
  <c r="E50" i="5"/>
  <c r="E49" i="5"/>
  <c r="E44" i="5"/>
  <c r="E20" i="6"/>
  <c r="E15" i="6"/>
  <c r="E19" i="6"/>
  <c r="J35" i="10" l="1"/>
  <c r="I35" i="10"/>
  <c r="J48" i="9"/>
  <c r="I48" i="9"/>
  <c r="J35" i="9"/>
  <c r="I35" i="9"/>
  <c r="J132" i="7"/>
  <c r="I132" i="7"/>
  <c r="J65" i="5"/>
  <c r="I65" i="5"/>
  <c r="H33" i="14"/>
  <c r="K32" i="14"/>
  <c r="J32" i="14"/>
  <c r="I32" i="14"/>
  <c r="K45" i="8"/>
  <c r="J45" i="8"/>
  <c r="I45" i="8"/>
  <c r="J49" i="5"/>
  <c r="I49" i="5"/>
  <c r="E22" i="6"/>
  <c r="E21" i="6"/>
  <c r="H34" i="14" l="1"/>
  <c r="K33" i="14"/>
  <c r="J33" i="14"/>
  <c r="I33" i="14"/>
  <c r="K46" i="8"/>
  <c r="J46" i="8"/>
  <c r="I46" i="8"/>
  <c r="H35" i="14" l="1"/>
  <c r="K34" i="14"/>
  <c r="J34" i="14"/>
  <c r="I34" i="14"/>
  <c r="K47" i="8"/>
  <c r="J47" i="8"/>
  <c r="I47" i="8"/>
  <c r="K35" i="14" l="1"/>
  <c r="J35" i="14"/>
  <c r="I35" i="14"/>
  <c r="J48" i="8"/>
  <c r="I48" i="8"/>
  <c r="K48" i="8"/>
  <c r="D36" i="4" l="1"/>
  <c r="I36" i="4" l="1"/>
  <c r="H36" i="4"/>
  <c r="J36" i="4"/>
  <c r="E36" i="4"/>
  <c r="D37" i="4"/>
  <c r="E37" i="4" l="1"/>
  <c r="H37" i="4"/>
  <c r="D20" i="4"/>
  <c r="H20" i="4" s="1"/>
  <c r="F21" i="5"/>
  <c r="E21" i="5"/>
  <c r="F20" i="5"/>
  <c r="E20" i="5"/>
  <c r="F19" i="5"/>
  <c r="E19" i="5"/>
  <c r="F18" i="5"/>
  <c r="E18" i="5"/>
  <c r="H41" i="14"/>
  <c r="H15" i="14"/>
  <c r="H42" i="11"/>
  <c r="H43" i="11" s="1"/>
  <c r="I41" i="11"/>
  <c r="J41" i="11" s="1"/>
  <c r="E20" i="4" l="1"/>
  <c r="F20" i="4"/>
  <c r="G20" i="4"/>
  <c r="H42" i="14"/>
  <c r="K41" i="14"/>
  <c r="J41" i="14"/>
  <c r="I41" i="14"/>
  <c r="I40" i="14"/>
  <c r="J40" i="14"/>
  <c r="K40" i="14"/>
  <c r="H16" i="14"/>
  <c r="K15" i="14"/>
  <c r="J15" i="14"/>
  <c r="I15" i="14"/>
  <c r="I14" i="14"/>
  <c r="J14" i="14"/>
  <c r="K14" i="14"/>
  <c r="I43" i="11"/>
  <c r="J43" i="11" s="1"/>
  <c r="H44" i="11"/>
  <c r="I42" i="11"/>
  <c r="J42" i="11" s="1"/>
  <c r="I14" i="11"/>
  <c r="J14" i="11" s="1"/>
  <c r="K14" i="11" s="1"/>
  <c r="H43" i="14" l="1"/>
  <c r="K42" i="14"/>
  <c r="J42" i="14"/>
  <c r="I42" i="14"/>
  <c r="H17" i="14"/>
  <c r="K16" i="14"/>
  <c r="J16" i="14"/>
  <c r="I16" i="14"/>
  <c r="I44" i="11"/>
  <c r="J44" i="11" s="1"/>
  <c r="H17" i="11"/>
  <c r="I17" i="11" s="1"/>
  <c r="J17" i="11" s="1"/>
  <c r="K17" i="11" s="1"/>
  <c r="I16" i="11"/>
  <c r="J16" i="11" s="1"/>
  <c r="K16" i="11" s="1"/>
  <c r="D49" i="4" l="1"/>
  <c r="D23" i="4"/>
  <c r="K43" i="14"/>
  <c r="J43" i="14"/>
  <c r="I43" i="14"/>
  <c r="J17" i="14"/>
  <c r="I17" i="14"/>
  <c r="K17" i="14"/>
  <c r="H49" i="4" l="1"/>
  <c r="G49" i="4"/>
  <c r="D51" i="4"/>
  <c r="E49" i="4"/>
  <c r="F49" i="4"/>
  <c r="H23" i="4"/>
  <c r="G23" i="4"/>
  <c r="F23" i="4"/>
  <c r="E23" i="4"/>
  <c r="F146" i="7" l="1"/>
  <c r="E146" i="7"/>
  <c r="F140" i="7"/>
  <c r="E35" i="7"/>
  <c r="G36" i="5"/>
  <c r="F36" i="5"/>
  <c r="E36" i="5"/>
  <c r="J37" i="4"/>
  <c r="I37" i="4"/>
  <c r="E45" i="7" l="1"/>
  <c r="H45" i="11" l="1"/>
  <c r="I45" i="11" s="1"/>
  <c r="J45" i="11" s="1"/>
  <c r="E50" i="7" l="1"/>
  <c r="H103" i="7"/>
  <c r="H104" i="7" l="1"/>
  <c r="J103" i="7"/>
  <c r="I103" i="7"/>
  <c r="H105" i="7" l="1"/>
  <c r="J104" i="7"/>
  <c r="I104" i="7"/>
  <c r="H106" i="7" l="1"/>
  <c r="J105" i="7"/>
  <c r="I105" i="7"/>
  <c r="I106" i="7" l="1"/>
  <c r="J106" i="7"/>
  <c r="H18" i="11" l="1"/>
  <c r="H18" i="14" l="1"/>
  <c r="I18" i="11"/>
  <c r="J18" i="11" s="1"/>
  <c r="K18" i="11" s="1"/>
  <c r="H19" i="11"/>
  <c r="J18" i="14" l="1"/>
  <c r="K18" i="14"/>
  <c r="H19" i="14"/>
  <c r="I18" i="14"/>
  <c r="I19" i="11"/>
  <c r="J19" i="11" s="1"/>
  <c r="K19" i="11" s="1"/>
  <c r="H20" i="11"/>
  <c r="I20" i="11" s="1"/>
  <c r="J20" i="11" s="1"/>
  <c r="K20" i="11" s="1"/>
  <c r="J19" i="14" l="1"/>
  <c r="K19" i="14"/>
  <c r="I19" i="14"/>
  <c r="D15" i="15" l="1"/>
  <c r="D16" i="15" s="1"/>
  <c r="E14" i="15"/>
  <c r="E139" i="7"/>
  <c r="E140" i="7"/>
  <c r="E16" i="15" l="1"/>
  <c r="E15" i="15"/>
  <c r="H44" i="14" l="1"/>
  <c r="H20" i="14"/>
  <c r="K44" i="14" l="1"/>
  <c r="H45" i="14"/>
  <c r="J44" i="14"/>
  <c r="I44" i="14"/>
  <c r="K20" i="14"/>
  <c r="H21" i="14"/>
  <c r="J20" i="14"/>
  <c r="I20" i="14"/>
  <c r="K45" i="14" l="1"/>
  <c r="I45" i="14"/>
  <c r="J45" i="14"/>
  <c r="K21" i="14"/>
  <c r="I21" i="14"/>
  <c r="J21" i="14"/>
  <c r="H46" i="14" l="1"/>
  <c r="E72" i="5"/>
  <c r="I46" i="14" l="1"/>
  <c r="J46" i="14"/>
  <c r="K46" i="14"/>
  <c r="H19" i="18" l="1"/>
  <c r="I19" i="18" l="1"/>
  <c r="H20" i="18"/>
  <c r="I20" i="18" s="1"/>
  <c r="H15" i="10"/>
  <c r="H16" i="10" s="1"/>
  <c r="I16" i="10" l="1"/>
  <c r="J16" i="10"/>
  <c r="H17" i="10"/>
  <c r="J17" i="10" s="1"/>
  <c r="I15" i="10"/>
  <c r="J15" i="10"/>
  <c r="F28" i="7"/>
  <c r="I17" i="10" l="1"/>
  <c r="H48" i="11" l="1"/>
  <c r="I48" i="11" l="1"/>
  <c r="J48" i="11" s="1"/>
  <c r="H49" i="11"/>
  <c r="I49" i="11" s="1"/>
  <c r="J49" i="11" s="1"/>
  <c r="H18" i="10" l="1"/>
  <c r="I18" i="10" s="1"/>
  <c r="J18" i="10" l="1"/>
  <c r="H19" i="10"/>
  <c r="H15" i="15"/>
  <c r="I15" i="15" s="1"/>
  <c r="I14" i="15"/>
  <c r="H16" i="15" l="1"/>
  <c r="I19" i="10"/>
  <c r="J19" i="10"/>
  <c r="H20" i="10"/>
  <c r="I16" i="15" l="1"/>
  <c r="I20" i="10"/>
  <c r="H21" i="10"/>
  <c r="J20" i="10"/>
  <c r="H22" i="10" l="1"/>
  <c r="J21" i="10"/>
  <c r="I21" i="10"/>
  <c r="I22" i="10" l="1"/>
  <c r="J22" i="10"/>
  <c r="J14" i="10" l="1"/>
  <c r="I14" i="10"/>
  <c r="K28" i="8" l="1"/>
  <c r="J28" i="8"/>
  <c r="K27" i="8"/>
  <c r="J27" i="8"/>
  <c r="I27" i="8"/>
  <c r="I28" i="8" l="1"/>
  <c r="J29" i="8" l="1"/>
  <c r="I29" i="8"/>
  <c r="K29" i="8"/>
  <c r="J30" i="8" l="1"/>
  <c r="K30" i="8"/>
  <c r="I30" i="8"/>
  <c r="J31" i="8" l="1"/>
  <c r="K31" i="8"/>
  <c r="I31" i="8"/>
  <c r="J32" i="8" l="1"/>
  <c r="I32" i="8"/>
  <c r="K32" i="8"/>
  <c r="J33" i="8" l="1"/>
  <c r="K33" i="8"/>
  <c r="I33" i="8"/>
  <c r="J34" i="8" l="1"/>
  <c r="I34" i="8"/>
  <c r="K34" i="8"/>
  <c r="J35" i="8" l="1"/>
  <c r="K35" i="8"/>
  <c r="I35" i="8"/>
  <c r="I15" i="16" l="1"/>
  <c r="H16" i="16" l="1"/>
  <c r="H17" i="16" l="1"/>
  <c r="I17" i="16" s="1"/>
  <c r="I16" i="16"/>
  <c r="H68" i="12" l="1"/>
  <c r="H69" i="12" s="1"/>
  <c r="J67" i="12"/>
  <c r="I67" i="12"/>
  <c r="H70" i="12" l="1"/>
  <c r="J69" i="12"/>
  <c r="I69" i="12"/>
  <c r="I68" i="12"/>
  <c r="J68" i="12"/>
  <c r="I70" i="12" l="1"/>
  <c r="H71" i="12"/>
  <c r="J70" i="12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1" i="18" s="1"/>
  <c r="J71" i="12"/>
  <c r="I71" i="12"/>
  <c r="H72" i="12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H22" i="18" l="1"/>
  <c r="I22" i="18" s="1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D41" i="12" l="1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H34" i="12" l="1"/>
  <c r="I34" i="12" l="1"/>
  <c r="J34" i="12"/>
  <c r="K34" i="12"/>
  <c r="E32" i="12" l="1"/>
  <c r="E31" i="12"/>
  <c r="H18" i="16" l="1"/>
  <c r="I18" i="16" l="1"/>
  <c r="H19" i="16"/>
  <c r="I19" i="16"/>
  <c r="H20" i="16" l="1"/>
  <c r="I20" i="16" s="1"/>
  <c r="H21" i="16" l="1"/>
  <c r="I21" i="16" s="1"/>
  <c r="H22" i="16" l="1"/>
  <c r="I22" i="16" s="1"/>
  <c r="I14" i="17" l="1"/>
  <c r="H19" i="17" l="1"/>
  <c r="I19" i="17" l="1"/>
  <c r="H20" i="17"/>
  <c r="I20" i="17" l="1"/>
  <c r="H21" i="17"/>
  <c r="I21" i="17" l="1"/>
  <c r="H22" i="17"/>
  <c r="I22" i="17" s="1"/>
  <c r="H35" i="12" l="1"/>
  <c r="E55" i="12"/>
  <c r="E54" i="12"/>
  <c r="E41" i="12"/>
  <c r="E40" i="12"/>
  <c r="E28" i="12"/>
  <c r="E14" i="12"/>
  <c r="F139" i="7"/>
  <c r="J35" i="12" l="1"/>
  <c r="I35" i="12"/>
  <c r="K35" i="12"/>
  <c r="E69" i="12"/>
  <c r="E68" i="12"/>
  <c r="E57" i="12"/>
  <c r="E43" i="12"/>
  <c r="E30" i="12"/>
  <c r="E56" i="12"/>
  <c r="E16" i="12"/>
  <c r="E15" i="12"/>
  <c r="E29" i="12" l="1"/>
  <c r="E70" i="12"/>
  <c r="E42" i="12"/>
  <c r="E17" i="12"/>
  <c r="E58" i="12" l="1"/>
  <c r="E71" i="12"/>
  <c r="E44" i="12"/>
  <c r="E59" i="12"/>
  <c r="E45" i="12"/>
  <c r="E18" i="12"/>
  <c r="E72" i="12" l="1"/>
  <c r="E60" i="12"/>
  <c r="E46" i="12"/>
  <c r="E33" i="12"/>
  <c r="E19" i="12"/>
  <c r="E73" i="12" l="1"/>
  <c r="E61" i="12"/>
  <c r="E62" i="12"/>
  <c r="E47" i="12"/>
  <c r="E48" i="12"/>
  <c r="E34" i="12"/>
  <c r="E35" i="12"/>
  <c r="E20" i="12"/>
  <c r="E75" i="12" l="1"/>
  <c r="E74" i="12"/>
  <c r="E22" i="12"/>
  <c r="E21" i="12"/>
  <c r="H21" i="11" l="1"/>
  <c r="I21" i="11" s="1"/>
  <c r="J21" i="11" s="1"/>
  <c r="K21" i="11" s="1"/>
  <c r="H50" i="5" l="1"/>
  <c r="H22" i="9" l="1"/>
  <c r="J50" i="5"/>
  <c r="I50" i="5"/>
  <c r="J22" i="9" l="1"/>
  <c r="I22" i="9"/>
  <c r="F15" i="5"/>
  <c r="F14" i="5"/>
  <c r="E14" i="5"/>
  <c r="E15" i="5" l="1"/>
  <c r="F16" i="5" l="1"/>
  <c r="E16" i="5"/>
  <c r="H47" i="14" l="1"/>
  <c r="H22" i="14"/>
  <c r="J22" i="14" l="1"/>
  <c r="I22" i="14"/>
  <c r="K22" i="14"/>
  <c r="K47" i="14"/>
  <c r="I47" i="14"/>
  <c r="J47" i="14"/>
  <c r="H106" i="5" l="1"/>
  <c r="J106" i="5" l="1"/>
  <c r="H107" i="5"/>
  <c r="I106" i="5"/>
  <c r="J107" i="5" l="1"/>
  <c r="I107" i="5"/>
  <c r="E79" i="5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20" i="12" l="1"/>
  <c r="J20" i="12"/>
  <c r="K20" i="12"/>
  <c r="H65" i="7" l="1"/>
  <c r="I65" i="7" s="1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E2" i="4"/>
  <c r="K15" i="13" l="1"/>
  <c r="H16" i="13"/>
  <c r="M15" i="13"/>
  <c r="J15" i="13"/>
  <c r="L15" i="13"/>
  <c r="I15" i="13"/>
  <c r="J27" i="13"/>
  <c r="K27" i="13"/>
  <c r="I15" i="8"/>
  <c r="H73" i="5"/>
  <c r="H74" i="5" s="1"/>
  <c r="L27" i="13"/>
  <c r="H28" i="13"/>
  <c r="I27" i="13"/>
  <c r="I14" i="13"/>
  <c r="J14" i="13"/>
  <c r="K14" i="13"/>
  <c r="M14" i="13"/>
  <c r="L14" i="13"/>
  <c r="J55" i="12"/>
  <c r="I55" i="12"/>
  <c r="J15" i="8"/>
  <c r="K15" i="8"/>
  <c r="J74" i="5" l="1"/>
  <c r="H75" i="5"/>
  <c r="I74" i="5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5" i="5" l="1"/>
  <c r="J75" i="5"/>
  <c r="H76" i="5"/>
  <c r="H77" i="5" s="1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<sst xmlns="http://schemas.openxmlformats.org/spreadsheetml/2006/main" count="4663" uniqueCount="877">
  <si>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</si>
  <si>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</si>
  <si>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</si>
  <si>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</si>
  <si>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</si>
  <si>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</si>
  <si>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</si>
  <si>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</si>
  <si>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</si>
  <si>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</si>
  <si>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</si>
  <si>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</si>
  <si>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</si>
  <si>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</si>
  <si>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</si>
  <si>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</si>
  <si>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</si>
  <si>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</si>
  <si>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</si>
  <si>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</si>
  <si>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</si>
  <si>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</si>
  <si>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</si>
  <si>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</si>
  <si>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</si>
  <si>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</si>
  <si>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</si>
  <si>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</si>
  <si>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</si>
  <si>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</si>
  <si>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</si>
  <si>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</si>
  <si>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</si>
  <si>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HAI PHONG - RED SEA SERVICE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</si>
  <si>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</si>
  <si>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</si>
  <si>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</si>
  <si>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</si>
  <si>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</si>
  <si>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</si>
  <si>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</si>
  <si>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</si>
  <si>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</si>
  <si>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</si>
  <si>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</si>
  <si>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</si>
  <si>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</si>
  <si>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</si>
  <si>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</si>
  <si>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</si>
  <si>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</si>
  <si>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</si>
  <si>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</si>
  <si>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</si>
  <si>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</si>
  <si>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</si>
  <si>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</si>
  <si>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</si>
  <si>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NAM HAI DINH VU</t>
  </si>
  <si>
    <t>VNDNH</t>
  </si>
  <si>
    <t xml:space="preserve">03TGS15 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</si>
  <si>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</si>
  <si>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</si>
  <si>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</si>
  <si>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</si>
  <si>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</si>
  <si>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</si>
  <si>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</si>
  <si>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</si>
  <si>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</si>
  <si>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</si>
  <si>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</si>
  <si>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</si>
  <si>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</si>
  <si>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</si>
  <si>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</si>
  <si>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</si>
  <si>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</si>
  <si>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</si>
  <si>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15:00 Fri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</si>
  <si>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</si>
  <si>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</si>
  <si>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</si>
  <si>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</si>
  <si>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</si>
  <si>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</si>
  <si>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</si>
  <si>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</si>
  <si>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</si>
  <si>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</si>
  <si>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</si>
  <si>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</si>
  <si>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</si>
  <si>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</si>
  <si>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</si>
  <si>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</si>
  <si>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</si>
  <si>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</si>
  <si>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</si>
  <si>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</si>
  <si>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Hanoi</t>
  </si>
  <si>
    <t>Happy</t>
  </si>
  <si>
    <t>Tran Hanh Phuc</t>
  </si>
  <si>
    <t>84.24.62666360</t>
  </si>
  <si>
    <t>phuc.happy@tslines.com.vn</t>
  </si>
  <si>
    <t>Staff</t>
  </si>
  <si>
    <t>Ethan</t>
  </si>
  <si>
    <t>Ninh Manh Tuong</t>
  </si>
  <si>
    <t>tuong.ethan@tslines.com.vn</t>
  </si>
  <si>
    <t>Thomas</t>
  </si>
  <si>
    <t>Nguyen Hai Nam</t>
  </si>
  <si>
    <t>thomas@tslines.com.vn</t>
  </si>
  <si>
    <t>Celine</t>
  </si>
  <si>
    <t>Vu Thi Thu Huong</t>
  </si>
  <si>
    <t>celine@tslines.com.vn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</si>
  <si>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</si>
  <si>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</si>
  <si>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</si>
  <si>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</si>
  <si>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</si>
  <si>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</si>
  <si>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</si>
  <si>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</si>
  <si>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</si>
  <si>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</si>
  <si>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</si>
  <si>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</si>
  <si>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</si>
  <si>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</si>
  <si>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Manager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</si>
  <si>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</si>
  <si>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</si>
  <si>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</si>
  <si>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</si>
  <si>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</si>
  <si>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</si>
  <si>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</si>
  <si>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Evelyn</t>
  </si>
  <si>
    <t>Phan Thi Anh Nguyet</t>
  </si>
  <si>
    <t>evelyn@tslines.com.vn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</si>
  <si>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</si>
  <si>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</si>
  <si>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</si>
  <si>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</si>
  <si>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</si>
  <si>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</si>
  <si>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</si>
  <si>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</si>
  <si>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</si>
  <si>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</si>
  <si>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</si>
  <si>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</si>
  <si>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</si>
  <si>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</si>
  <si>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</si>
  <si>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</si>
  <si>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</si>
  <si>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</si>
  <si>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</si>
  <si>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</si>
  <si>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</si>
  <si>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</si>
  <si>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</si>
  <si>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</si>
  <si>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</si>
  <si>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</si>
  <si>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</si>
  <si>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</si>
  <si>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</si>
  <si>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</si>
  <si>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</si>
  <si>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</si>
  <si>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</si>
  <si>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</si>
  <si>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</si>
  <si>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</si>
  <si>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</si>
  <si>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</si>
  <si>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</si>
  <si>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</si>
  <si>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</si>
  <si>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</si>
  <si>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</si>
  <si>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</si>
  <si>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</si>
  <si>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</si>
  <si>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</si>
  <si>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</si>
  <si>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</si>
  <si>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</si>
  <si>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</si>
  <si>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</si>
  <si>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</si>
  <si>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</si>
  <si>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</si>
  <si>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</si>
  <si>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</si>
  <si>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</si>
  <si>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</si>
  <si>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</si>
  <si>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</si>
  <si>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</si>
  <si>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</si>
  <si>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</si>
  <si>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</si>
  <si>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</si>
  <si>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Elin</t>
  </si>
  <si>
    <t>Do Thuy Linh</t>
  </si>
  <si>
    <t>elin@tslines.com.vn</t>
  </si>
  <si>
    <t>ally@tslines.com.vn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</si>
  <si>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</si>
  <si>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</si>
  <si>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</si>
  <si>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</si>
  <si>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</si>
  <si>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</si>
  <si>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</si>
  <si>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</si>
  <si>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</si>
  <si>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</si>
  <si>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</si>
  <si>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</si>
  <si>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</si>
  <si>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</si>
  <si>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</si>
  <si>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</si>
  <si>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</si>
  <si>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</si>
  <si>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</si>
  <si>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</si>
  <si>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</si>
  <si>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</si>
  <si>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</si>
  <si>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</si>
  <si>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</si>
  <si>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</si>
  <si>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</si>
  <si>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</si>
  <si>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</si>
  <si>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</si>
  <si>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</si>
  <si>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</si>
  <si>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</si>
  <si>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</si>
  <si>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</si>
  <si>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</si>
  <si>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</si>
  <si>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</si>
  <si>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</si>
  <si>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</si>
  <si>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</si>
  <si>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</si>
  <si>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</si>
  <si>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</si>
  <si>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</si>
  <si>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</si>
  <si>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</si>
  <si>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</si>
  <si>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</si>
  <si>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</si>
  <si>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</si>
  <si>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</si>
  <si>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</si>
  <si>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</si>
  <si>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</si>
  <si>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</si>
  <si>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JTK3SG and NV2SG vessel - etd Mon and Tue,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</si>
  <si>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</si>
  <si>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</si>
  <si>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</si>
  <si>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</si>
  <si>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</si>
  <si>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</si>
  <si>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</si>
  <si>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</si>
  <si>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</si>
  <si>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</si>
  <si>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</si>
  <si>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</si>
  <si>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</si>
  <si>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</si>
  <si>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</si>
  <si>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</si>
  <si>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</si>
  <si>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</si>
  <si>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</si>
  <si>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</si>
  <si>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</si>
  <si>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</si>
  <si>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</si>
  <si>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</si>
  <si>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</si>
  <si>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</si>
  <si>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TAICHUNG</t>
  </si>
  <si>
    <t>INTERASIA RESILIENCE</t>
  </si>
  <si>
    <t>OMIT</t>
  </si>
  <si>
    <t>TS GUANGZHOU</t>
  </si>
  <si>
    <t>25017N</t>
  </si>
  <si>
    <t>25018N</t>
  </si>
  <si>
    <t>TBN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</si>
  <si>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</si>
  <si>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</si>
  <si>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</si>
  <si>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</si>
  <si>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</si>
  <si>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</si>
  <si>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</si>
  <si>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</si>
  <si>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</si>
  <si>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OHI#6/7 (NYK OHI)</t>
  </si>
  <si>
    <t>HONMOKU D1</t>
  </si>
  <si>
    <t>NABETA</t>
  </si>
  <si>
    <t>TS JOHOR</t>
  </si>
  <si>
    <t>TS MAWEI</t>
  </si>
  <si>
    <t>TS PENANG</t>
  </si>
  <si>
    <t>TS SURABAYA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</si>
  <si>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</si>
  <si>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</si>
  <si>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</si>
  <si>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</si>
  <si>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</si>
  <si>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</si>
  <si>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</si>
  <si>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</si>
  <si>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</si>
  <si>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</si>
  <si>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</si>
  <si>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</si>
  <si>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TS QINGDAO</t>
  </si>
  <si>
    <t>ZHONG GU DI ZHONG HAI</t>
  </si>
  <si>
    <t>26002N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</si>
  <si>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</si>
  <si>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</si>
  <si>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</si>
  <si>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</si>
  <si>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</si>
  <si>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 Ba Dinh District,  Ha Noi City, Viet Nam</t>
  </si>
  <si>
    <t>Add:  Room 520 TD Plaza Business Centre, Lot 20, 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</si>
  <si>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</si>
  <si>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</si>
  <si>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</si>
  <si>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</si>
  <si>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Phuc / Happy</t>
  </si>
  <si>
    <t>: +84 902 062 596</t>
  </si>
  <si>
    <t xml:space="preserve">Ms. Yen / Alice </t>
  </si>
  <si>
    <t>: +84 987 414 015</t>
  </si>
  <si>
    <t>Mr. Tuong / Ethan</t>
  </si>
  <si>
    <t>: +84 986 847 470</t>
  </si>
  <si>
    <t xml:space="preserve">Ms. Huong / Celine </t>
  </si>
  <si>
    <t>: +84 355 122 318</t>
  </si>
  <si>
    <t>Mr. Nam / Thomas</t>
  </si>
  <si>
    <t>: +84 908 998 663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</si>
  <si>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</si>
  <si>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</si>
  <si>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</si>
  <si>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</si>
  <si>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</si>
  <si>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</si>
  <si>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</si>
  <si>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</si>
  <si>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</si>
  <si>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</si>
  <si>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Nguyet / Evelyn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</si>
  <si>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</si>
  <si>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</si>
  <si>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</si>
  <si>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</si>
  <si>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</si>
  <si>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</si>
  <si>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</si>
  <si>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</si>
  <si>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</si>
  <si>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</si>
  <si>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</si>
  <si>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</si>
  <si>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</si>
  <si>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</si>
  <si>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</si>
  <si>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</si>
  <si>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INTERASIA ELEVATE</t>
  </si>
  <si>
    <t>TS HOCHIMINH</t>
  </si>
  <si>
    <t>25015N</t>
  </si>
  <si>
    <t>YM CERTAINTY</t>
  </si>
  <si>
    <t>25016N</t>
  </si>
  <si>
    <t>081N</t>
  </si>
  <si>
    <t>ETA (11-14 days)</t>
  </si>
  <si>
    <t>Haiphong-Moji-Hakata (SKU)</t>
  </si>
  <si>
    <t>ETA (14-17 days)</t>
  </si>
  <si>
    <t>SPICT(WGQ1)</t>
  </si>
  <si>
    <t>TACHINOURA NO.2</t>
  </si>
  <si>
    <t>KASHII</t>
  </si>
  <si>
    <t>RUN LONG</t>
  </si>
  <si>
    <t>2602E</t>
  </si>
  <si>
    <t>Haiphong-Osaka-Kobe (SJX2)</t>
  </si>
  <si>
    <t>DICT</t>
  </si>
  <si>
    <t>KGKT PC-18</t>
  </si>
  <si>
    <t>TS LIANYUNGANG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</si>
  <si>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</si>
  <si>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</si>
  <si>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</si>
  <si>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</si>
  <si>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</si>
  <si>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</si>
  <si>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</si>
  <si>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</si>
  <si>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</si>
  <si>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</si>
  <si>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</si>
  <si>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</si>
  <si>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</si>
  <si>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TS TIANJIN</t>
  </si>
  <si>
    <t>25013N</t>
  </si>
  <si>
    <t>25014N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</si>
  <si>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</si>
  <si>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</si>
  <si>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</si>
  <si>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</si>
  <si>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</si>
  <si>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</si>
  <si>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</si>
  <si>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</si>
  <si>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25012N</t>
  </si>
  <si>
    <t>Blank sailing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</si>
  <si>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</si>
  <si>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</si>
  <si>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</si>
  <si>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</si>
  <si>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</si>
  <si>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</si>
  <si>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</si>
  <si>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</si>
  <si>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</si>
  <si>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</si>
  <si>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</si>
  <si>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</si>
  <si>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</si>
  <si>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</si>
  <si>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</si>
  <si>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</si>
  <si>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</si>
  <si>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</si>
  <si>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</si>
  <si>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</si>
  <si>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</si>
  <si>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</si>
  <si>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</si>
  <si>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</si>
  <si>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</si>
  <si>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</si>
  <si>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</si>
  <si>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</si>
  <si>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</si>
  <si>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</si>
  <si>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</si>
  <si>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</si>
  <si>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</si>
  <si>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</si>
  <si>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</si>
  <si>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</si>
  <si>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</si>
  <si>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</si>
  <si>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</si>
  <si>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</si>
  <si>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</si>
  <si>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</si>
  <si>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</si>
  <si>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</si>
  <si>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</si>
  <si>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</si>
  <si>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</si>
  <si>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</si>
  <si>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</si>
  <si>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</si>
  <si>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</si>
  <si>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</si>
  <si>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</si>
  <si>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</si>
  <si>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</si>
  <si>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</si>
  <si>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</si>
  <si>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</si>
  <si>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</si>
  <si>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</si>
  <si>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</si>
  <si>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</si>
  <si>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</si>
  <si>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</si>
  <si>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</si>
  <si>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</si>
  <si>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</si>
  <si>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</si>
  <si>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</si>
  <si>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</si>
  <si>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</si>
  <si>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</si>
  <si>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</si>
  <si>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</si>
  <si>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</si>
  <si>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</si>
  <si>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</si>
  <si>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</si>
  <si>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</si>
  <si>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</si>
  <si>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</si>
  <si>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</si>
  <si>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</si>
  <si>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</si>
  <si>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</si>
  <si>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</si>
  <si>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</si>
  <si>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</si>
  <si>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</si>
  <si>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</si>
  <si>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</si>
  <si>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</si>
  <si>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</si>
  <si>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</si>
  <si>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</si>
  <si>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</si>
  <si>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</si>
  <si>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</si>
  <si>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</si>
  <si>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</si>
  <si>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</si>
  <si>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</si>
  <si>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</si>
  <si>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</si>
  <si>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</si>
  <si>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</si>
  <si>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</si>
  <si>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</si>
  <si>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</si>
  <si>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</si>
  <si>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</si>
  <si>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</si>
  <si>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</si>
  <si>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</si>
  <si>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</si>
  <si>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</si>
  <si>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</si>
  <si>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</si>
  <si>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</si>
  <si>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</si>
  <si>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</si>
  <si>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26003N</t>
  </si>
  <si>
    <t>26004N</t>
  </si>
  <si>
    <t>26005N</t>
  </si>
  <si>
    <t>PHILIPPINE SERVICE</t>
  </si>
  <si>
    <t>Hai Phong-Manila (CPX)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</si>
  <si>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</si>
  <si>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</si>
  <si>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</si>
  <si>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</si>
  <si>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</si>
  <si>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</si>
  <si>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ZHONG GU XIA MEN</t>
  </si>
  <si>
    <t>25007S</t>
  </si>
  <si>
    <t>TS PUSAN</t>
  </si>
  <si>
    <t>26002S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</si>
  <si>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</si>
  <si>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</si>
  <si>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</si>
  <si>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</si>
  <si>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</si>
  <si>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</si>
  <si>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</si>
  <si>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</si>
  <si>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</si>
  <si>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</si>
  <si>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</si>
  <si>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25008N</t>
  </si>
  <si>
    <t>KMTC TIANJIN</t>
  </si>
  <si>
    <t>2505S</t>
  </si>
  <si>
    <t>YM INAUGURATION</t>
  </si>
  <si>
    <t>318N</t>
  </si>
  <si>
    <t>KMTC PENANG</t>
  </si>
  <si>
    <t>2506S</t>
  </si>
  <si>
    <t>N064</t>
  </si>
  <si>
    <t>SITC YUNCHENG</t>
  </si>
  <si>
    <t>25009N</t>
  </si>
  <si>
    <t>TS NANSHA</t>
  </si>
  <si>
    <t>25006S</t>
  </si>
  <si>
    <t>319N</t>
  </si>
  <si>
    <t>N065</t>
  </si>
  <si>
    <t>2507S</t>
  </si>
  <si>
    <t>25010N</t>
  </si>
  <si>
    <t>320N</t>
  </si>
  <si>
    <t>N066</t>
  </si>
  <si>
    <t>25011N</t>
  </si>
  <si>
    <t>TS CHIBA</t>
  </si>
  <si>
    <t>2508S</t>
  </si>
  <si>
    <t>TS OSAKA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</si>
  <si>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</si>
  <si>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</si>
  <si>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</si>
  <si>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</si>
  <si>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</si>
  <si>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</si>
  <si>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</si>
  <si>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</si>
  <si>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</si>
  <si>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</si>
  <si>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</si>
  <si>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</si>
  <si>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</si>
  <si>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</si>
  <si>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</si>
  <si>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</si>
  <si>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</si>
  <si>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</si>
  <si>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</si>
  <si>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</si>
  <si>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</si>
  <si>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</si>
  <si>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</si>
  <si>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</si>
  <si>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</si>
  <si>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Add: 14TH Floor, No 519, Kim Ma Street,
Ba Dinh District,  Ha Noi City, Viet Nam</t>
  </si>
  <si>
    <t>Add:  Room 520 TD Plaza Business Centre, Lot 20,
Le Hong Phong Str, Hai Phong City, Viet Nam</t>
  </si>
  <si>
    <t>Mr. Chung / Jacky</t>
  </si>
  <si>
    <t>: +84 902 101 090</t>
  </si>
  <si>
    <t>Ms. Quynh / Kylie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</si>
  <si>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</si>
  <si>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</si>
  <si>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</si>
  <si>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</si>
  <si>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</si>
  <si>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</si>
  <si>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</si>
  <si>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</si>
  <si>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TS JAKARTA</t>
  </si>
  <si>
    <t>TBN 1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</si>
  <si>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</si>
  <si>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</si>
  <si>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</si>
  <si>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</si>
  <si>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</si>
  <si>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</si>
  <si>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</si>
  <si>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</si>
  <si>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</si>
  <si>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</si>
  <si>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</si>
  <si>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</si>
  <si>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KMTC DELHI</t>
  </si>
  <si>
    <t>XIN CHANG SHU</t>
  </si>
  <si>
    <t>KMTC NHAVA SHEVA</t>
  </si>
  <si>
    <t>CHENNAI</t>
  </si>
  <si>
    <t>VISAKHAPATNAM - INVTZ</t>
  </si>
  <si>
    <t>ETA (17-25 days)</t>
  </si>
  <si>
    <t>ETA (21-29 days)</t>
  </si>
  <si>
    <t>CITPL</t>
  </si>
  <si>
    <t>VCTPL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</si>
  <si>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</si>
  <si>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</si>
  <si>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</si>
  <si>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</si>
  <si>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</si>
  <si>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</si>
  <si>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</si>
  <si>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</si>
  <si>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</si>
  <si>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</si>
  <si>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</si>
  <si>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</si>
  <si>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</si>
  <si>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</si>
  <si>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</si>
  <si>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</si>
  <si>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</si>
  <si>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</si>
  <si>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</si>
  <si>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</si>
  <si>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</si>
  <si>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</si>
  <si>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</si>
  <si>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</si>
  <si>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</si>
  <si>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</si>
  <si>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</si>
  <si>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</si>
  <si>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</si>
  <si>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</si>
  <si>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</si>
  <si>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</si>
  <si>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</si>
  <si>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</si>
  <si>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</si>
  <si>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</si>
  <si>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</si>
  <si>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</si>
  <si>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</si>
  <si>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</si>
  <si>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</si>
  <si>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</si>
  <si>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</si>
  <si>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</si>
  <si>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</si>
  <si>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</si>
  <si>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TS SINGAPORE</t>
  </si>
  <si>
    <t>YM ETERNITY</t>
  </si>
  <si>
    <t>KOTA LIHAT</t>
  </si>
  <si>
    <t>KOTA LAWA</t>
  </si>
  <si>
    <t>TS MUNDRA</t>
  </si>
  <si>
    <t>ETA (28-31 days)</t>
  </si>
  <si>
    <t>ETA (32-35 days)</t>
  </si>
  <si>
    <t>ETA (36-39 days)</t>
  </si>
  <si>
    <t>SIPG ZCT(WGQ2)</t>
  </si>
  <si>
    <t>US SERVICE</t>
  </si>
  <si>
    <t>Haiphong-LongBeach (AWC)</t>
  </si>
  <si>
    <t>LONG BEACH</t>
  </si>
  <si>
    <t>ETA (28-32 days)</t>
  </si>
  <si>
    <t>SSA Terminal (Pier A)</t>
  </si>
  <si>
    <t>KMTC MUNDRA</t>
  </si>
  <si>
    <t>2507E</t>
  </si>
  <si>
    <t>546N</t>
  </si>
  <si>
    <t>NORTHERN MONUMENT</t>
  </si>
  <si>
    <t>EAST AFRICA SERVICE</t>
  </si>
  <si>
    <t>Haiphong-Jebel (CME)</t>
  </si>
  <si>
    <t>AEJEA</t>
  </si>
  <si>
    <t>ETA (22-34 days)</t>
  </si>
  <si>
    <t>DPW-Terminal 3</t>
  </si>
  <si>
    <t>X-PRESS ODYSSEY</t>
  </si>
  <si>
    <t>MUMBAI BRIDGE</t>
  </si>
  <si>
    <t>X-PRESS CAPELLA</t>
  </si>
  <si>
    <t>SYDNEY BRIDGE</t>
  </si>
  <si>
    <t>ETA (20-34 days)</t>
  </si>
  <si>
    <t>MEXICO SERVICE</t>
  </si>
  <si>
    <t>Haiphong-Manzanillo (MEX)</t>
  </si>
  <si>
    <t>MANZANILLO</t>
  </si>
  <si>
    <t>SMCT(WGQ5)</t>
  </si>
  <si>
    <t>OCUPA(SSA)</t>
  </si>
  <si>
    <t>TS COLOMBO</t>
  </si>
  <si>
    <t>GANTA BHUM</t>
  </si>
  <si>
    <t>ESL ASANTE</t>
  </si>
  <si>
    <t>QINGDAO VOYAGER</t>
  </si>
  <si>
    <t>SINGAPORE SERVICE</t>
  </si>
  <si>
    <t>Haiphong-Singapore (AIS)</t>
  </si>
  <si>
    <t>SGSIN</t>
  </si>
  <si>
    <t>ETA (15-17 days)</t>
  </si>
  <si>
    <t>PSA</t>
  </si>
  <si>
    <t>RED SEA SERVICE</t>
  </si>
  <si>
    <t>Haiphong-Sokhna-Aqaba-Jeddah (RCX)</t>
  </si>
  <si>
    <t>JEDDAH</t>
  </si>
  <si>
    <t>SOKHNA</t>
  </si>
  <si>
    <t>AQUABA</t>
  </si>
  <si>
    <t>ETA (28-30 days)</t>
  </si>
  <si>
    <t>ETA (31-33 days)</t>
  </si>
  <si>
    <t>ETA (33-35 days)</t>
  </si>
  <si>
    <t>Sokhna DPW</t>
  </si>
  <si>
    <t>Aqaba container terminal (ACT)</t>
  </si>
  <si>
    <t>JTK3</t>
  </si>
  <si>
    <t>Structual blank</t>
  </si>
  <si>
    <t>TS DALIAN</t>
  </si>
  <si>
    <t>SSF DREAM</t>
  </si>
  <si>
    <t>2603W</t>
  </si>
  <si>
    <t>ETA (26-29 days)</t>
  </si>
  <si>
    <t>ETA (29-31 days)</t>
  </si>
  <si>
    <t>ETA (31-34 days)</t>
  </si>
  <si>
    <t>JTK2</t>
  </si>
  <si>
    <t>TS NAGOYA</t>
  </si>
  <si>
    <t>26007N</t>
  </si>
  <si>
    <t>26008N</t>
  </si>
  <si>
    <t>26009N</t>
  </si>
  <si>
    <t>KMTC GWANGYANG</t>
  </si>
  <si>
    <t>2603N</t>
  </si>
  <si>
    <t>26003S</t>
  </si>
  <si>
    <t>26004S</t>
  </si>
  <si>
    <t>166S</t>
  </si>
  <si>
    <t>26005S</t>
  </si>
  <si>
    <t>KMTC CHENNAI</t>
  </si>
  <si>
    <t>26001W</t>
  </si>
  <si>
    <t>2602W</t>
  </si>
  <si>
    <t>Haiphong-India (IFX2)</t>
  </si>
  <si>
    <t>ZHONG GU NAN CHANG</t>
  </si>
  <si>
    <t>2602S</t>
  </si>
  <si>
    <t>REN JIAN 27</t>
  </si>
  <si>
    <t>GFS PRIME</t>
  </si>
  <si>
    <t>s</t>
  </si>
  <si>
    <t>NBTCT Phase 4)</t>
  </si>
  <si>
    <t>422N</t>
  </si>
  <si>
    <t>N076</t>
  </si>
  <si>
    <t>423N</t>
  </si>
  <si>
    <t>610N</t>
  </si>
  <si>
    <t>612N</t>
  </si>
  <si>
    <t>TS KAOHSIUNG</t>
  </si>
  <si>
    <t>082N</t>
  </si>
  <si>
    <t>2611E</t>
  </si>
  <si>
    <t>2612E</t>
  </si>
  <si>
    <t>2613E</t>
  </si>
  <si>
    <t>2614E</t>
  </si>
  <si>
    <t>2615E</t>
  </si>
  <si>
    <t>2616E</t>
  </si>
  <si>
    <t>26011E</t>
  </si>
  <si>
    <t>26012E</t>
  </si>
  <si>
    <t>26013E</t>
  </si>
  <si>
    <t>26014E</t>
  </si>
  <si>
    <t>26015E</t>
  </si>
  <si>
    <t>TEH PEACE</t>
  </si>
  <si>
    <t>26016E</t>
  </si>
  <si>
    <t>SAWASDEE MIMOSA</t>
  </si>
  <si>
    <t>2604N</t>
  </si>
  <si>
    <t>ZHONG GU LIN YI</t>
  </si>
  <si>
    <t>26010N</t>
  </si>
  <si>
    <t>26011N</t>
  </si>
  <si>
    <t>26012N</t>
  </si>
  <si>
    <t>26013N</t>
  </si>
  <si>
    <t>26006S</t>
  </si>
  <si>
    <t>26007S</t>
  </si>
  <si>
    <t>167S</t>
  </si>
  <si>
    <t>168S</t>
  </si>
  <si>
    <t>KMTC MANILA</t>
  </si>
  <si>
    <t>101W</t>
  </si>
  <si>
    <t>26002W</t>
  </si>
  <si>
    <t>TS CHENNAI</t>
  </si>
  <si>
    <t>APL FLORIDA</t>
  </si>
  <si>
    <t>XIN TIAN JIN</t>
  </si>
  <si>
    <t>NAVIOS BAHAMAS</t>
  </si>
  <si>
    <t>915W</t>
  </si>
  <si>
    <t>106W</t>
  </si>
  <si>
    <t>136S</t>
  </si>
  <si>
    <t>0221S</t>
  </si>
  <si>
    <t>0103S</t>
  </si>
  <si>
    <t>2603S</t>
  </si>
  <si>
    <t>26413W</t>
  </si>
  <si>
    <t>26613W</t>
  </si>
  <si>
    <t>066E</t>
  </si>
  <si>
    <t>SSF GALENE</t>
  </si>
  <si>
    <t>2611W</t>
  </si>
  <si>
    <t>2613W</t>
  </si>
  <si>
    <t>Blank sailing one whole voy</t>
  </si>
  <si>
    <t>N077</t>
  </si>
  <si>
    <t>424N</t>
  </si>
  <si>
    <t>N078</t>
  </si>
  <si>
    <t>614N</t>
  </si>
  <si>
    <t>616N</t>
  </si>
  <si>
    <t>NICT (Phase 1)</t>
  </si>
  <si>
    <t>083N</t>
  </si>
  <si>
    <t>084N</t>
  </si>
  <si>
    <t>2617E</t>
  </si>
  <si>
    <t>2618E</t>
  </si>
  <si>
    <t>2619E</t>
  </si>
  <si>
    <t>26017E</t>
  </si>
  <si>
    <t>26018E</t>
  </si>
  <si>
    <t>26019E</t>
  </si>
  <si>
    <t>Blank the whole voyage's sailing.</t>
  </si>
  <si>
    <t>2605N</t>
  </si>
  <si>
    <t>26014N</t>
  </si>
  <si>
    <t>26015N</t>
  </si>
  <si>
    <t>26016N</t>
  </si>
  <si>
    <t>26017N</t>
  </si>
  <si>
    <t xml:space="preserve"> JARU BHUM</t>
  </si>
  <si>
    <t>169S</t>
  </si>
  <si>
    <t>170S</t>
  </si>
  <si>
    <t>26008S</t>
  </si>
  <si>
    <t>TS KELANG</t>
  </si>
  <si>
    <t>ESL KABIR</t>
  </si>
  <si>
    <t>02615W</t>
  </si>
  <si>
    <t>102W</t>
  </si>
  <si>
    <t>ZHONG GU GUI YANG</t>
  </si>
  <si>
    <t>0FDH5W</t>
  </si>
  <si>
    <t>916W</t>
  </si>
  <si>
    <t>26003W</t>
  </si>
  <si>
    <t>137S</t>
  </si>
  <si>
    <t>ZHONG GU NAN JING</t>
  </si>
  <si>
    <t>TS KEELUNG</t>
  </si>
  <si>
    <t>26112W</t>
  </si>
  <si>
    <t>KMTC SHENZHEN</t>
  </si>
  <si>
    <t>Jeddah DPW (SCT+RSGT)</t>
  </si>
  <si>
    <t>CUL NANSHA</t>
  </si>
  <si>
    <t>WAN FU DA</t>
  </si>
  <si>
    <t>HAIAN MIND</t>
  </si>
  <si>
    <t>2612W</t>
  </si>
  <si>
    <t>2615W</t>
  </si>
  <si>
    <t>2616W</t>
  </si>
  <si>
    <t>2617W</t>
  </si>
  <si>
    <t>2618W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</si>
</sst>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4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18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67" fontId="35" fillId="0" borderId="75" xfId="9" applyNumberFormat="1" applyFont="1" applyBorder="1" applyAlignment="1">
      <alignment horizontal="center" vertical="center"/>
    </xf>
    <xf numFmtId="167" fontId="36" fillId="0" borderId="73" xfId="9" applyNumberFormat="1" applyFont="1" applyBorder="1" applyAlignment="1">
      <alignment horizontal="center" vertical="center"/>
    </xf>
    <xf numFmtId="167" fontId="35" fillId="0" borderId="73" xfId="9" applyNumberFormat="1" applyFont="1" applyBorder="1" applyAlignment="1">
      <alignment horizontal="center" vertical="center"/>
    </xf>
    <xf numFmtId="167" fontId="35" fillId="0" borderId="75" xfId="9" applyNumberFormat="1" applyFont="1" applyBorder="1" applyAlignment="1">
      <alignment horizontal="left" vertical="center"/>
    </xf>
    <xf numFmtId="167" fontId="36" fillId="0" borderId="75" xfId="9" applyNumberFormat="1" applyFont="1" applyBorder="1" applyAlignment="1">
      <alignment horizontal="left" vertical="center"/>
    </xf>
    <xf numFmtId="167" fontId="35" fillId="0" borderId="74" xfId="9" applyNumberFormat="1" applyFont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7" fontId="45" fillId="0" borderId="96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4" fontId="49" fillId="3" borderId="101" xfId="7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8" xfId="7" applyFont="1" applyFill="1" applyBorder="1" applyAlignment="1">
      <alignment horizontal="center" vertical="center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  <xf numFmtId="167" fontId="35" fillId="0" borderId="80" xfId="9" applyNumberFormat="1" applyFont="1" applyBorder="1" applyAlignment="1">
      <alignment horizontal="center" vertical="center"/>
    </xf>
    <xf numFmtId="168" fontId="51" fillId="3" borderId="42" xfId="7" applyNumberFormat="1" applyFont="1" applyFill="1" applyBorder="1" applyAlignment="1">
      <alignment horizontal="center" vertical="center"/>
    </xf>
    <xf numFmtId="167" fontId="45" fillId="0" borderId="103" xfId="9" applyNumberFormat="1" applyFont="1" applyBorder="1" applyAlignment="1">
      <alignment horizontal="center" vertical="center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8</xdr:row>
      <xdr:rowOff>38100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07BE838-7836-4A41-8C9A-53922AFE796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C3422CC5-3465-477B-95A7-3C04267DCD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7394B287-F89E-40FB-86ED-EF5A60FF47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5BA91DC-0F73-4B4C-AF55-0294BA670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2512276-E99E-4E53-ACC8-5431B48A4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51F3D14F-7A2D-4F4D-9AFE-7415AE5B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193F7FF-BD80-423B-A3DF-A2938E37FD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3128C72-7AE8-4352-AD0A-978A63CEC5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601872AD-822B-41FE-B77B-BF7DE0C691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9EF641DA-95D2-47D3-8CF9-2F56C1E232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BC85F068-218B-472B-9073-516490707B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6E55700-C021-41B5-912A-9CA2240998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7DF7AD0F-99B6-4DF9-9198-ACA8624EE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AFB844B6-2263-4DF1-AA45-776AA9C64E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F57BB06A-CBDC-44CB-8612-D3AF7FF482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D87B6CFB-0C82-4676-8D18-F690106071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C07DDD8A-7171-43F6-A786-768F1BBE58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74009E6A-3394-4510-9083-F6DC4CCD164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FDAB0806-FE8D-48C8-B85C-40C5007E37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DF4370DB-FD57-44B3-BA85-304090E10D4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D6339B67-C07E-4558-A437-CD3BD81C9E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C2F3DAA8-7FE7-46DB-8FF2-1AB340593A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FD01D7CD-FC1A-4A11-87A4-96C9DEF688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9D95875-15AF-406F-A136-5D219FCA59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7D018DC9-66EA-45E2-BDAF-08D9108D2A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4E86E3B6-66C4-4275-B24E-564175410C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8B9C717-51C5-45D7-B229-B30CECB6A7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5DC0651B-9799-4B5D-9CDC-E0C0CA1D00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B565FB80-1C1A-484C-8C2B-EFA159D5B6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02F03DF7-A22F-46D4-B6E7-F24C4444CF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F555B63-2544-43F4-A579-EEE6D4623E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8E3D9DE1-5BA5-4FFB-9269-BCF56BD14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B9457AF8-C907-4B0E-A78C-39B69FB8D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2CBF324-24BB-44F6-9A07-68FF7B325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83AA5C31-5D28-4560-9EF0-19A454B01E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A251D4E3-3E9A-445E-BDA7-7BFE4455A2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B12E0D44-3508-479B-9EB3-2AE6442844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FD6B59D-3E5B-4433-B095-048A0E24D5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DB5691E4-22DA-4630-B4AE-19EF01A468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00F04FFD-4151-4E8D-A6C8-EBE35F97F9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0E71E284-BADC-4851-989F-0D0712F218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5A2E6729-44C1-4CE1-9CB6-1843C46EF90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3BE5FB06-90F9-47C4-A1F0-4167530F9B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84464922-F503-4909-9F90-BEEE554096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63E4FE56-2E62-4F89-B418-2F0C16B58A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AE331D37-EDF7-4362-8848-151073CC3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DE1B6E1-D0DB-43B9-8B9E-7CB3FDB9C4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9F51B80-B277-41A6-9B48-C010EC4FCA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F4F51C6-F9E3-4163-BBBD-1F419C45084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18BC5992-74E5-4CF3-8394-366318BAC9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90DD090F-9970-4B44-B843-FFCFBC448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D93B86F7-037E-4793-9B5E-A1EFC556AC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1CA26DF4-4C1C-4175-98C5-67B745E577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F1336E0D-A769-4899-B83B-45524563C9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4023B5CD-A87D-404D-B2D6-CB48025F6EE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B9D44BF4-2F7A-462E-AB0C-F5BFEC9D73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58ACE8E-A1CA-48B1-92CB-F6C943DC3C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8B1F098C-198D-4042-8A7E-46C27D2D6C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F5CE373-13C2-48A6-AD3D-AB4A921463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B035FFE-B7C9-485C-B5CE-458FE7634F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287F82B9-A950-43CD-A81B-F92D5B7A6E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877410B-91F1-4623-9CC6-2387CBFBE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A95518B0-EF80-4252-8A4C-271113C76D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3A272C76-D8BC-414E-832F-90A0B51FAC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CAE20D54-4F99-41B4-98AB-746FDE527B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E9AB50C9-6FD5-4CF7-8F10-142C02BF2A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83DA89A9-53E3-48AD-8264-62EF132FF6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51CDABCF-C3A6-42D4-9728-527981B4BCD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676CD86A-1B55-4667-B14A-7299EABB3D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732CE549-F68A-4BF8-8963-94281724707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B0617AFC-8772-4588-BB12-EE82E4756C5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DAC59D6-227C-4551-8B7A-8705ED3109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76DD2A55-A601-4F76-A522-751E7ED4A1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BF2DBD6-19E5-433B-BA5A-16672F86C1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2AD20A04-6E96-4565-9F71-4E7D23D56F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BCAB794-A573-4D4B-9249-2EE90DCE0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BE39775B-A1A5-4BE0-8035-1E36DAC537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7A893F5F-0AD0-49AF-8655-7987C57249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DDB1FB4F-D619-48F6-9B90-4E62074CE9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81184BB8-A035-4D7C-9991-00A582302A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46467E5E-0FF2-4F95-BCA8-1D4577E03F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9B5191AF-09D1-4B6A-9530-152636BA7C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9C431CEE-A4D7-49E7-B834-CE2ADB6F67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F80C9672-0206-48C2-ABA4-D9721C86C5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E964280C-BC12-4505-A180-3A261E9F0F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33A22E-3F1E-442B-8B89-48DA0EE13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299E2DD0-C10A-470E-89A1-14DC5768A1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9E13EE0-9D67-4851-AEE5-88BA450621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3A96E35-7BC2-4A6F-9851-8322CF2631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9223E768-CCF6-4872-8199-61A5C015A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55E2412D-6324-4DC7-AB0A-3BF3756B49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4FB79801-6FAE-44C4-963B-BD01FBE952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A866366A-1036-482F-854A-A6430B057E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CBF095F7-805E-437D-A203-477A09FBA4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4A5AEF4-3428-4941-8029-44B4F503F1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C58AD27-4DFA-48D4-A572-4F71BC00D5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A591DC5-95DD-46E8-BFB3-A7BAFF06D0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6DF804F9-8CA4-498B-8E1C-9ED7013469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5137474-0EF9-4378-A5D0-CFF0647CDD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C37D298-3D0A-4D90-B6DF-84192BF52DD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E75535F6-F759-499E-A07C-8F82958FCA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381B0C3B-0442-4A5A-B9B4-5B44C4EB5B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F925D5B1-97E3-4502-9998-2D9D1AA91B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EE9FA4FC-DD9A-4096-8680-FD2ACA4C2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F5057D4E-B0C7-4FE7-97FE-BEAEA956BB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7A65CB28-E341-4800-B2F2-56A1096480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65F729E1-5962-4FCC-BB36-2ED2D5E5ED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9FE82A98-5305-4402-A838-24F4D068BA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3A7665A8-E2C3-4F9C-B91C-99CACBF333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0FD1B59A-09B0-451A-8649-BF571864A5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7F07D4CC-D251-4453-BFD1-5B02448BDB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25975BB-057C-4B60-8309-D1847ED8B1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87A22CE0-922A-4EA2-B3EA-063F305FED6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4F1CAA03-A1B4-4C1C-82B5-4C839088B5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F53D683D-F506-45A8-820C-8A636CD2CF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F27707-2CF5-4471-929C-145F0880AE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F9CE3A76-5C14-4BF7-BAAA-D589441E9C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30FC40E-B7B3-4030-9933-50CDB64AAB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41D1E3D0-CD39-4972-B800-A3B0B6E431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6332E82-74E4-4078-9ACE-EF411CD581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2C2DD8F6-BFF3-4917-966B-70C3004594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00D35701-A4F5-4856-8A22-444E376F1A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18CF969-6AB6-4434-9C50-8F26C66F6D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89D07FBB-AF53-46F7-B01A-8A3C471AD61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D32083F2-BF93-429C-9B0A-719A159EA5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A56606F0-40FD-4F92-8FA6-F91D0E483E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2588EBCF-07B3-4C39-BB1E-7E6552D7D9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80CA27A3-9412-4401-A2F4-5B596937FEC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4865C779-48B0-4793-9548-4694A7DE4A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C1D91B2-BD7C-4F80-8E55-E993A812EB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20A550C6-B565-44B1-9FB7-606FC4427C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71291221-C109-4586-96E3-657F5EDD17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761CD3B0-195D-4E1D-8A9F-83862CBD5D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BD31F33C-15AC-49E3-AD15-7B5D5A22F6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4A47EE4B-A443-4A70-84A9-E69615644BF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C78500B0-741D-430A-872F-342BDF392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BF59C290-6185-45BD-850B-791CEE0E38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61A65897-29DF-4ACA-AFFE-E3BFF1B71C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53A88419-018C-4E07-8814-55ABEBF53E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E54C6D5F-53D3-4698-8FE3-4C748C616C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3EF56C0-A2AB-418D-BF1A-84735560B6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2DA66EB5-5CFA-4182-86FC-351F6B1B90B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1010C7C9-A0EE-4507-96AE-601A482CE1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7A619DA0-C1DD-40BC-8662-AB86E31650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A85F591-CCC8-4ECD-84C4-FB4F406139FE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3439B035-2238-476F-A721-0CC43D4B4D2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6FD1017-586C-4DC4-BFEF-BC15703B7A28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C04A675-1635-41BD-A7FA-F9C334F281A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DCE2907E-D550-4001-8FED-C8EBFAF95E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F07425D5-3065-4370-A4C7-DE198E0900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A6AE0DF7-EE10-4E2A-BFFF-8DCE191BF8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8A4530E-F05B-47D9-8FEE-78918856EA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3F75525F-422B-4D5C-AEE4-6E24B71E16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96C1B4B-88D3-4885-A7D3-F09A1A4BA7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2D329816-69A5-4B76-BF8B-FC23A451C32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270297E3-4282-4489-A4AC-2D784692E6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419123B0-D28A-4FF9-A4F4-B137D99B3C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C8BA4D2A-CDE5-4ABC-8165-FA54316801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954DF72D-ECCD-4C63-9C1D-7ABF67E799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5E6300D4-1443-4BA3-9790-F02A72A21FD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9166E8E2-EE92-45E4-95D9-2C1AC1001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1DB95492-2A9E-4267-B36C-8DBAF1A7CD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204F2F92-A12B-4FAC-B38B-2ED4A9C458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6D141756-9A23-47B2-A89B-C683DE5234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41B73265-6AB6-4EAD-8D0C-67B19322A7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20B88C4A-BF13-4622-A6CA-83D2F5E8A7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CA850761-A758-41BB-B533-75526BDFF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4AD094FD-E8C7-4D6C-94E8-5008E763BE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39FA7E93-7CE9-470A-861E-DBE8EFC1E09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69BC2313-9EBF-47C8-9039-65929AAEE3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8264C03-E33B-45CA-929F-1DB8487550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A20A24C6-B9A7-462B-97A5-1BA1EE3355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454A247-C5EB-4E55-8EB4-3501FCE113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93B86885-5712-47E6-97B9-6570BE5445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21150CCF-6A1B-42B1-9375-548B8A20F1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7FC6643-F612-40E3-9E2F-12B5FB0CBC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625ACE80-3459-4734-BE1E-70FCC78792A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67BD0317-6EB7-4BEF-999B-B47690B1CA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1766DEE7-113E-4102-965D-ABA1CE030D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2A37E032-E90A-4540-9455-A57EEE58F2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224A1B6-AC2B-4BE5-BC3C-798CF4BB8A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4CC610D1-DEC1-447F-A8F6-ED1B3540C4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96701938-AB31-48AC-8CB1-E325DD8A36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C1B5F279-A37B-4DE8-B863-FA16200C12A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E4EFEEB1-4A86-4156-8254-7518DCA1FB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01488792-A5BF-4E62-92C7-AC8936CAB2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F1586405-01EB-4A3D-90B1-0952E00094D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3B0C9C96-94D1-4C59-BCF6-A185A0BC21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CC65BB39-40DE-427D-8A54-7466442C37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DD9F33E9-F8F9-4E5D-A296-1B04C2FBE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53F25792-442C-4692-A972-2EE12425CB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2A65350A-6189-4653-A0CD-AB9821ABC1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118F38BF-F7D9-4385-B766-63B873FAA5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CFA41E-189C-4365-8E37-8D17B43A66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8D2F2830-861E-411F-984C-C3F654AED5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BD05AD11-9354-488E-A285-672C876AC9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B9E6ADD8-FCF1-422C-AD08-ACBF6642B7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B73B368-021A-4616-AD85-F727064F24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B3482D90-B326-479E-AF00-249DECE318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F14A3091-2CB6-41D8-90D4-A02CBE2BA31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E058C345-FF7F-4B8B-921E-6D7A6E109BD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D6F105C9-917B-4EFE-9908-C087F88AA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E2784F51-6B05-46CB-AB80-715E45F53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9DEE34DD-F956-439D-B7F4-7C7A8BB320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8DA2A37-B9CD-4C61-A5FE-24E106740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143BB4FB-67E6-466B-B793-5A847CB9FB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187372D-46E3-4BDA-9708-6CA748F5AF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126685A-193F-46F3-91A3-7A83D8938C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EEE9DCD8-B606-4B30-B059-9ED43DB8D7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B4E1778A-E40F-4DFC-8CA7-217E1FDB45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C23A9349-2847-48F9-A048-DDAE68E40A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C320639F-3178-4619-9735-7A2E1524C0A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0E084BF-8F0F-414D-9CF6-030C1FA141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35A35A72-536C-4F37-8063-7BD4638F48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2534B375-AFE0-4631-805D-AD1FACC65C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D4E4F7F2-6822-495A-9D26-43228CD627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2C4753D6-6F75-4E3B-B27D-21C2BF449A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924E8C07-BF46-41CB-A464-3F6A44A28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CE42191-F469-42CF-A318-08D28B05EC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8FCA17A6-AC27-49B7-9233-F782759AF5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3E46BC5-76A2-4A7B-AD4D-E0A13CCE54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670E1BF4-484C-4C8B-8B76-485394FF6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260A9D2D-56DB-4A88-B261-917F1DE87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960D98D9-0001-4FCE-8FE3-3C0A3B5FCC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5AD6A796-03A2-4896-A892-91104883F7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B13BB874-9D66-40AB-A709-D92B333DF05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BCF02FC6-5742-40E3-9658-65C02A719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E8BD275-C418-4327-B378-C8AB346B32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27D4E3DC-5EFF-40E2-A718-A7D7EB46082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A7281A31-1A14-4874-A59A-C9532427F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A50D1D11-B52E-4A32-90F9-21A1841D9A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687BEC22-431B-4886-9AF1-0F6557BBCE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CC2F6269-2588-4B19-ABF3-429537B82F1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C61FB57E-049B-4A24-B170-63A2CF6BA24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4E581D3B-C655-4E06-884E-8DBE4515FF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B8BD6F95-A43F-4EA6-8CC7-E67E573EEB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A81FE001-81B5-4FA0-969C-7DC34136C6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469069BA-5091-4047-B84C-F413C31370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11CABA6D-62BE-4021-B874-031DC66D1B5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51ED69D9-F872-4AFE-B84E-E7A3BDB36A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EBE426BA-C1D9-4927-96BA-CD8A7FFF9F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D29185B2-33C9-4072-8677-C437EC094E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860D3E6E-F4DD-4C95-844A-44C78A36C9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15A3F6E1-EDAD-4E5A-9C1F-FD6B2687CA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F10575AB-725D-4756-8F39-897B5C612D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9799E88-6F79-413E-BA0D-C6B428C611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F444E165-9276-41E9-9C01-26738AB4DE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B62D50F9-F855-46DA-9B81-A5BF35FF04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8C6614D3-9260-4186-AB9C-CA9136FA9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55D7F463-B43C-4721-A235-745AA3F21C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41444935-DC0D-4453-9381-F2F5B2C3761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4CDA9AF-2950-4C62-A080-0353E0132B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4238092F-DCD3-4D80-B638-7E59E0E477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C23A2329-BA06-4AD7-8DA9-D89F04E2A9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44571F9D-9121-4AB5-9DE5-3D6DAA8D34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D53E37DC-D1B3-4D5B-92C1-C4E808F5F1B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D06368B1-51A1-4F8A-B9A2-471EC45CF0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83806257-4483-45A7-B95E-DF58ACE4834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0B1349DD-A73B-40C5-AD42-36C42BE0BE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EF08A5C4-9A4C-49A2-BF5A-E4DA056A4D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47C9C4EF-45C2-4F3F-9060-6433D407FF3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6F286D3E-E2CC-4B7B-9F4C-4F3CFE40B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92239C3C-8DA1-4A95-871E-00B1A8163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61180914-BE9E-46D0-B6DF-E72DC03C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5122D4DE-1D00-404B-8B75-309F7B798B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16D425F9-CC6D-49A3-A48D-D4B77E9B0C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12A286D6-A3F8-403F-A2E3-46AA4CFF7D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4A4C3CC8-2CF2-4E86-A9F1-2D2A4E1F09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88B3B0E-414E-41E3-9DE3-6F233145E0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FEFDBBF9-4858-42FE-A612-3912E19367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383C95E5-9E09-4531-845B-20DA231B51C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E43ADB9E-9DB2-4730-AD88-9F181FD117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A72AA0D9-120C-4980-AEA4-16D803F10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4681535-B1EB-4C05-B46C-8E125B42D8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F41CB78A-6FF8-4BCD-9A24-B83FB5EE6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E4AFD65D-4FC7-4498-AF1E-1C7329411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C1CC37DD-BA21-44E8-AEDA-3B2A880082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18C2140A-8464-4A83-BB12-C57B5D92AC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6ED0AB80-90BE-4CB9-BCF6-55F592F44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378FAA6-EC06-4E3B-A06E-EA10BFCEB4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3FE0ED29-E0F8-46B0-BCF2-BACF70E6571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AB08C2A-C6D8-4518-A908-80B0A9F489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64AC02B4-5882-495D-A825-2C0EDA9F09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6D2BA47F-0CE5-48C6-B546-B2456338B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DE2EC811-766A-4477-AB0B-4EEC563483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FF3708C-884B-458C-A032-C0E1B6D6A0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60BCCB36-1042-4A44-BCED-F485F062FB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C2145A37-349F-43FC-9276-2851B464ED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070B8159-65B1-452C-897D-9479B90038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EEC1383-E77B-4C0A-90B2-8D5FB4696B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CFD872D2-2D2A-4F03-91B7-3C81739819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C0A0838B-DD06-4D45-BF90-E36D46CD026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71A6D800-8BDF-451E-AF78-445AD79189D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F18BF9C-9AC2-4740-AF3F-6E9108123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213AB17B-1DD6-4094-8D4B-6B4ED795D07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F365C341-45E6-4A74-B324-5C82851F013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BE574E92-4EF7-4EBD-AAE2-4E8D83F52D2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6E47D13F-A373-478A-8080-5614BDBE2A0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4B6D4331-8163-4B92-80C8-DF6C0ADE9F3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63DA8CD-174F-485B-BABA-8FD09BEB92E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B6B5407F-BD70-4573-921E-52696D1D59E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58664171-73F2-4A3A-A4E7-34A80CE2BA8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C65E2014-C672-413C-9A05-5FFE0F6F694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0C6BC853-5F12-4B73-8872-0584E368F3C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63B97E4E-615D-463E-8AA4-FDB9706284B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0B704242-E057-4016-8CB1-C14E29970F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A63771C5-FEB9-42EF-B16A-6CDE77A0B24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D64E4B06-36FC-4389-AC41-CB7F68737E1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5DFA19AE-DA6E-43FC-A9CE-3B91C923658A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9922D97C-A7E2-4C27-9198-1641E9E27F2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4AB0A0E8-7EB5-4A26-8860-D3D68FD7D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E891E62F-5D26-43DC-B800-C5118B673D5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872A94EC-5438-41E1-ABDD-0E9D58A1CB0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55E14FDD-485F-48DA-846F-3F7FF006E8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9CADFA57-FFBE-40C0-BCC6-CE026DB79D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3C75DA92-25A0-4286-B5B8-8CF5B20B8E8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ABCD3310-EC8E-4599-ADE4-87637AD8597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890D14F1-079F-41E7-86F9-9FD95C74C49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2467A5F2-8386-4D06-82BF-1A1FB924170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44C614A6-867D-4FE8-9742-9D16D89172C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436DFB85-F3FB-4064-BEEC-A4DCFB1B51A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8E9E5995-280E-4B21-B052-C064C29453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507BAD7E-06AC-4EA2-93E4-6605699A7B9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25BF3294-7CC9-4836-A108-AB5F4A261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578E5BC4-5388-4199-B2D6-A7512AA20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02D09D01-BD69-4409-840B-3457552A8D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20A5CA2E-07E4-417B-9190-B5D1D638005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1A437D9E-B1D2-49C4-AB21-FEEBA3AD6B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E8382A2F-4530-4DA1-B0E1-BB13AE33CDF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0DBC2F8A-1CEF-43E1-9A1D-736D2FAF7ED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1792C805-4B6A-4928-95B7-95BB880C19E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B6C1F73E-FDFD-4794-8DD7-9D834433D5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EA68A1A2-3F6E-45EE-B52A-CFE8ED8FE7A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67DDEA34-C73A-4DC3-B7FA-A3191D641D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A99A7644-44E5-49A9-80E9-353744E9FFE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43148DEE-4181-4F3C-AD3A-1E8CD493BDB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83292DF-6CE7-4632-89D6-EE7DDAF9F4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BEA454D1-2F79-44C5-8444-6C7D2792AD0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2AED0809-26C0-4507-9A42-AC66B5FBBB2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B0C2D87A-C22C-4652-814A-8A9884FF656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7DC59C87-0A0E-45C5-8290-C2C21AD12D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67A607C7-3FE3-45E3-B492-0DFA0AB3612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EE46FE19-CBDA-4027-94E5-74CC16EE709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E4336295-3309-4052-903F-FEDA8B68676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4279C360-AC3F-491A-A251-424620CE5A9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B90F7B4D-086E-4B42-9424-C58A20CCAF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4D7B8B20-9E36-43E7-81C6-021EF81268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05E5D415-7549-45D0-B4BB-ADD2D3F5FF4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4A0CBD0-62E1-433D-892E-45FBF6181B1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4B9F5040-FBCD-4651-927C-9DB050A0C1A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6149862-413E-490C-8981-088289E22AF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FD7F58A1-FE91-43E2-96FB-B4DF3F7B3F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AE919092-1F2F-4766-A376-75F74297CA5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B65411D9-8D4E-43DC-B778-A3F39AAD8BD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9BED356F-DA5D-43B8-8462-1AAA92AAFA1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982AA937-E054-4291-BFA2-2FF0F0169A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C3107FFE-3137-4CB2-92A0-19AF671D1F1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7E48CBD8-5ABE-4D51-AC2A-778C416F8B6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ED6EB351-2E88-4F3F-B9BB-590F3370480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6B7160E1-8507-4616-9CC5-E132AD65C91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2A2ECB09-0A63-4784-9499-37451EDD108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4DA6803A-2C45-483E-9AF7-8DF7F05A77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B9CFA23A-658D-479F-AA84-99B0674E33E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85304596-BC77-41F8-93BE-66C963E32F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D20073D1-E618-4C69-998B-36CF8DE4F1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D3A7D075-227A-46E5-BA53-699B85DEB84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E97836F3-510F-4383-84E7-34AFB3CC3F2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907F8924-2C9F-4768-8772-C2F83C317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4D2AA36B-10BE-4B62-8350-34663917228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F1E856B-CC93-4815-9B70-5C02DE878EC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0CA289D-DF7A-44CE-AF4A-FDBEBADA75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D0669103-F2D1-479A-BC7F-44F004B363C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7C0F24B7-4F0D-4357-9D0D-22A81263C76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2FC3BE3-F956-4119-BCE0-ECCCA177503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637BD513-59C8-48A0-9E8B-CC877C211E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BF692ABD-A42A-4137-9667-C216A9E646D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CAD6D58-9589-4D9B-AE99-17CC3C65AF9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AE41588A-D03B-4E56-B1A3-42A23BD5E60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29BF02CC-B776-4683-B213-73AE9CCEF1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DBAB991-6F55-4240-B6AF-525D9651464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41BFF367-C6D1-48E5-B928-B6B0FA3CFFE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8D6CDD84-6432-44B0-9BBE-0D47061120F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EA21BC16-D7E7-48DC-9B43-54F30BBC5FA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F568E984-C765-483B-AE86-8C3B2FA629D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9F0EF290-30A2-4334-865C-733A74AC692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10D4120B-74FE-4BD4-94D3-08FDF74436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8A1753A-3933-49BB-A4F2-7646834C496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BF4F48E6-5DFE-445D-82E3-5484544F1FD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8BF21DC8-1503-49A6-A213-2F0399EF40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4498982-BE3B-4FDE-A4AB-DD683EFD0B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8032CC-6947-4714-9AC4-E8A40556FA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C02CEA9B-0048-430A-BB2E-95D2F5BD9B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C4507695-D58D-472B-A70D-5F22F03D10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B8D07895-CCD5-4F98-AA95-078B2EB95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40B1F389-4299-470B-96BF-E8305A71840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34BADEC5-96FB-4BB3-9892-B2EB9AD33D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C3737CA8-8849-452E-8E19-52404B4510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CE1696DB-CB4A-4853-8C8D-62F834C660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E8101A0D-A1CC-486F-9413-58A9E7D66F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8ADDCBC-E75E-465B-A6BC-D7F7D2F1AF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5BA85352-DBF3-4C01-875B-4566401073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4E8D7EA-5B66-428A-A255-6BBDD3F2EE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CF2FAE6D-5D8F-43F2-8CB6-5895F65248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79AB7D7B-6FAC-4702-9A63-EA5F68F032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F181F44-F0E1-4417-B5A6-2A6131954C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FB71E81-20EB-49A1-B78F-ACF5188EF5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BB9CCFC4-6D16-42EB-8C5C-4D72B4D0F5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30BD75A-448C-41E5-A1A5-186109941A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2D0EB671-61F7-495E-8813-615B600D78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61C4670E-2EAE-411A-A993-88012EFF8B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AD79B7F4-9F9D-487C-8744-FB35757FE9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F768704D-3230-4CC2-B71F-D7CB0202CA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EA31403F-83C9-4CC5-B828-B165F346F0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55A233FE-8DB5-49AB-AC00-42454264B2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39221764-74C1-4994-BA2A-EF0CE5943B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18BC8FD9-B641-4BD7-B197-55E5029C48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0A9FD6D6-F782-4F86-93E4-2F65635595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7CDEC122-9418-47BB-B4AC-67075563C1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CC30080-7575-44D1-8B4F-5F4634A662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CBF1CEA2-635D-4FDB-9EAB-16D8064852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EA8388D6-5FAB-4420-93E6-D72513475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E1BEAF34-1BAA-463F-ADD3-9F203140A4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97A26693-7100-4837-9492-6E7A3FCA2F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2EABAA7-6312-4BB4-81E2-CEBDDDEFFB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70C44E01-73A4-49BE-BBC1-61885D54A0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42CBE586-321D-4316-BB67-A09C8B89A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A2500723-E18A-4443-A941-DD80F037EE3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8C54C83-768C-4F7B-A725-ACE043CAEF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99DAA700-3559-4453-AEA2-525A04EB87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7BB66B3F-A296-491C-8905-8F5CCBA908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26F8B8C1-D5CB-470D-9DA3-2D02C54766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AFC9AA5E-14E2-4516-ADA7-7738F44BE4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6085F72C-983D-4D79-A34A-0D3A7FD5FE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71004BB-C637-4B1B-AB55-5BD21F614EF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7024C84-2D79-465A-99D2-02830EE11E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596E2954-376A-4625-89BF-E26479EE5B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F89E0A0-9E33-4E1E-B126-96D826820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18E4A713-2125-410E-A1EE-53A498609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605C57D4-A837-4041-AA5B-0DCBBB862A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9BFD2DAB-5D15-452A-AE5D-E84C6D977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C6BEB3E-9E08-48BD-8C6F-E95B1A51D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60349137-662D-439C-BCF4-9B5721FEE9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B166218D-9AC0-47C5-95AF-B809751961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A3DBB4C6-F9D1-4EC0-9898-6240298D99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641D8099-35EF-40EB-8A71-694116C7F0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5C2DDCC-1FE1-4DBB-8EB8-C08FB7F86B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4597C595-D8FE-49B3-BF93-750EE78A11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50544D2F-227F-4B1C-A6D5-3BF2A7881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1402B25E-669A-4BE8-8124-E243CCA4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6494CB-9F7A-4480-979B-03554184C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3AFEEE44-C3C6-49EF-B892-154C591949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EAE738E6-7D4E-4761-9AA4-AF39AA30EE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3BC2C90D-0472-45D4-92B5-B57FC7ACD3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960F3EC7-552C-415D-BDBA-450160CE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48B8EA24-2FE2-4343-ADD3-0F86464B17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135DD6CC-81C8-479A-BA1E-58178DA9C1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C59C3802-757B-40CE-9B94-4C691ADF0E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34278465-C223-4DCE-99F8-B356360301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D1710BC5-7755-4A07-8245-BF04DA6A7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6F4D0F20-9F84-4117-8E24-B2DB8DBFC1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4B1905E1-C0EB-4451-8D8B-6400ACAA13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9CCA2EF-27D4-49CA-A242-D98E4C771B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7B288E27-AE20-475E-8B14-933EB26AC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EEA1F192-C8C3-4B72-A065-26B09D3D78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E7D0DF4-6C0C-415B-A0F3-537E518E78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92BD5A86-22AE-467D-820B-B8F983B71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607507C4-76DE-465E-B908-02FF2EB689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6C51987C-A45D-4243-AA48-2947397C05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7F88E4BB-326B-4408-B33A-6435AB3861E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9B347587-568E-411B-811C-6C725F743B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C403BF31-D187-4AD7-B85C-EDEFA57DB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A648EB08-D01E-40C0-A5B6-487BAF933B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6D5D571D-5BA2-48D7-9107-D482588C4E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575423C-0595-42C7-A53E-74272570E3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7EA15CE9-86A9-4D73-AE36-A3A9D85302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62AA18F-C787-4506-840A-A3561DBD4D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BC71FC38-C7A7-4407-8015-0CDC14D756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879D0776-5288-4BBF-B599-5FBF1286A6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4064F124-CEDC-471F-B177-CC8D06A8D2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49A27205-2DA8-435E-988C-7DC4919008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8BF24640-A6D5-4997-A93A-296275D28E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2234656F-F73E-41D3-B041-C326567F90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857C525D-AAA6-4405-B165-B55471DC25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E1CEFDAF-05F7-4291-943D-6832370086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F92A1973-283F-4B41-9702-7B811D672E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07C3F6B2-6478-4EC0-A8A3-4CE851FFDD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9FAC8DD4-7941-4433-8D75-5A29CC94AB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F8AEDED-4D31-44B1-AF43-6A75D386B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7C031090-281C-4404-BB6C-702840CA8C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9A13AE37-47C3-4638-9A4E-ABC3B35643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20DE957C-9D54-4A2F-96B1-295364FD3E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14AEB627-2CD4-4D04-A858-2B5C35A34F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3EB6C13D-C3A4-4A1F-888B-79510B3461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DCB6CA61-E70F-4CE8-BEAF-A314E35C1A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789F36-0E64-4A8F-AE12-6E4759328F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B26477D4-0FBE-472A-86DA-97C0DE8206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EEB59082-0E2B-4451-8EE3-DAC8C17D1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5E89C666-704F-4602-95F7-DA1392BD45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A21B2160-2E88-4DB5-88FF-694D41506F3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29A46492-8F53-4449-84C3-ECAA13BF62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16D1683D-7578-4EFB-8C49-58297A85A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0E3EF1B-3C32-4268-9323-43A8085BA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CF59C075-EDD6-4A82-AFBA-0C03B1D1D7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E160B073-C612-4EE9-BF60-D0C4E5A188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C2B21457-5870-406E-9CC1-C9A9DF4D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8DB97CF7-05D8-4238-8F6B-A51C245ADA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067BACFC-4FAA-4EF6-9178-FC81692FCF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9E53C402-75AC-40E3-8A51-F5A8B176D5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0C24C57A-ED58-42EC-AD72-F6448E92CD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A76CB6E3-C833-4E2F-836E-42DF3BD120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18CC2DC-B122-458A-881B-954A917C57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3EC6CE73-4C28-43B8-B987-0CC7C6BB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7D3D9F30-6BB3-45D1-BF13-82CF715D9F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4735C672-D2F6-45D8-82DD-4203F2D14B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F3F3B645-FA3E-4A2E-8712-FFB4DC2DB5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7561CAA9-3B87-43C4-B533-113DBD4E27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43A51206-8B24-4B8C-9C65-7BAD31E96D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2B2D0774-9CD3-4207-8493-1C93C9730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B3F56D0E-1D10-40C1-B81A-7FB3FFDE29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CF43212-884E-448C-BF38-C476A2A34C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DE733CE-74E9-476A-AF3D-05A43B3A56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11B5D69D-72F4-4F8F-879A-232E6B98F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83770F5E-D252-4354-B07F-07C9B2536E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3DFC2E1C-0FDE-42B3-A527-0681FEF040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E186376B-5E7A-4514-BF70-4F3BA5F694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D52442EE-3842-48BA-8E4E-9569F99433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C0BA8E28-32E9-4E77-BC42-2E10EF5B41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43E1EF6-99C3-4163-A17E-0FB86BB874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A464A9B6-A06B-47C1-9AEF-44555319B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D180583A-694C-4C96-8BEC-355F580A91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A5BD0C49-F9CC-4703-B3D5-7025F7270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5310D0C-9B37-4EEA-870E-D798BB039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18305E40-1672-431C-A05A-8FBE00A5E47E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3682BF4-66EA-43F6-95EE-9741DB8E6FAD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5770071-79C2-4D15-8F47-4EEF43D12DF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C78BCE2-9C79-41D1-9F46-7BD775325FB4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F40DCD5F-7462-4CAC-8C20-8BA1F83D0B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2CB05172-0C64-4494-96B9-5CF27BECA5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B7A4031B-1D5F-456C-AE85-5FF1D23C67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43DEE4FF-2A25-4FEF-925C-DDEC8EC2BB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1DD79C0E-7168-4F07-AB21-4B1A396296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EB8F6CBB-A717-4AD4-B34B-EE8D101F5D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BE91F55-FB31-460C-B773-9CF99C1F2AE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B5E9FFFB-6DDE-4154-B608-8E64BD6FBE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C2FA7AE5-0A18-49F4-965F-7C11DEC5F0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2F2100F1-CDC1-48D7-8A84-79F39D0E0B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105D0A7A-EC85-4A81-A627-09E881F881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AD295A4C-2317-4B7E-BAD0-698F5E8156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F0BAE924-FD13-48E7-985F-9945B33A26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10E690F5-FD00-4805-AB79-4FFFAA7ABC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5A4436ED-51F0-48A2-88B4-59BED06E0B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6C0259D4-DD2E-4D42-8AA4-1C2CFD459D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5A15B0E1-C1C9-4228-9A61-C5D7E01CD2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5513DC3-1DF6-48EF-81E1-A0FC61735F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828F37BD-9A34-4333-BF49-1552AF0232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47BE4F7E-6DC2-4522-A816-92AD3EA03C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1B8EBD26-F190-4AA5-903E-B7E2AD9AC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6E5F4D8A-A9C1-4F3E-BABD-879BDA16F2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656F6EDD-1529-4353-B317-6BD43723CF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17D117BC-F365-4432-95E8-E5BD2AB081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723531F-9436-477F-A92D-6561DA1A5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7BA9935D-FEBA-4934-9C6F-6048FA3AE6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98185AB5-970B-4421-9C49-FCEE7A063C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16642ED8-7AA2-4B4B-B428-19E767829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C72DCF02-ABE7-47CC-BFAD-79570C5103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75B29AB3-89AC-4936-9C6E-2B2681DED5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B0EBB85A-B40E-427C-9264-8A482A3E9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43B2E1B5-F4B1-4653-9965-CB5A9FD2B4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B9CE9BC7-9C06-43FD-8DA8-D6BA05C32B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DF658AC8-85F7-4E21-A2C3-A7DD178214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1E7B68EB-F1E5-470A-86A7-E56DB373E5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E8576C5F-7C2A-4024-8EA7-4F8B8F19AE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62B23237-3CD6-4A35-8B85-27C9F9C76D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FFFF038-F302-42E8-9ECD-4BC4DFFF3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B8439901-F741-4367-B226-89829B51CC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52498765-ED77-4502-8DCD-3EBA8BA7C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0D5D3F80-8B6D-46FD-B560-22DE3C3AB8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CFE4F67-29C8-4ACC-B966-18CF0BB928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ED0BF993-B754-47A5-974F-DDF4E47409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CDA0636D-547D-4AE2-99D5-1920FC7FE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64E2D8E5-1E91-46F9-A448-CB3450CB3B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0C108439-4FDD-4D2D-9A93-090D74AB4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84232AA0-66A1-4E55-BDA7-CA9D383F69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5D891CE1-71C6-472A-9622-AA4B4F788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42523EF-45EB-4534-9B7F-7558BB101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8E115E1-9EA2-44A8-B755-2DCDDC4CEF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940C7822-F6BA-4B23-8056-850AE11F5C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49760D2-9E36-4947-8AF5-F0CFBE1CA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FB2437ED-D0B2-46AD-9B64-6AE8E963DD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DC6F6113-B688-4694-A153-921C372EAA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0DB2128-9728-4A53-9584-71FA09538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323FA979-9C75-4A69-8B6A-EC3ACB8F96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0A1ED1B1-029D-4DE4-9BD0-06F404A62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9FFC854D-6994-4C11-8AE4-4C3BC2958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792471F1-4B91-4234-8277-AED125D2E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A01F36C7-7C8D-40F4-9FBE-2F809ADBE2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8B8AEF2A-EC3A-4816-A64E-5C8AD4FB45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ED334415-411D-4265-803A-C82F04F5A7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BD8965B8-CA5F-41C6-9224-4BF46BB5026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16CF0274-5280-4F84-9F5E-E0C3D217E5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23919898-C0B1-49A1-B1DF-5152D35599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A4FC6B6E-3819-4138-9A4B-AF8BEC134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55ABFCD-2E2C-4F2B-9547-AC46FCAA36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AEAB9E0-764E-48AA-B4F4-81C3A89781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37F154AF-509A-4992-8ED2-615E9E7657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806C4CFC-26C8-4E85-A7F4-E932C0781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B9DB2EF2-7C50-424D-B854-39A3908A20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0342BC4D-0ADE-4186-8E0B-C31520594D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B9E65109-8389-420B-85A5-E835E50D49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A5717ABC-204A-4036-A212-77DD7197D0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87D6836F-F5FC-469C-BD46-35536812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6A083DE7-ADCD-4CA2-B4CC-030EB554F5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913DD360-B963-4015-95AA-B17B27AC5F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1E7DBF9C-E772-497E-BF9D-E061C28B71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14542047-3D4B-491A-A052-A9E0B6E99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9DB12858-E989-42C7-AF14-D631F28866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CA5F32C-38FA-4C5B-B019-06B019C4E8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A1A4810B-0B8B-42F8-94FE-2AC4B502D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EAE8E166-1194-4B56-A86B-AACEDD5FDB6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DC75772E-CA11-4804-84E3-7A822CEF47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0EA8A96F-B3EE-4638-AD9C-8F2E99D663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9FDC86B5-F42C-49D7-BDDA-5A780D245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46A01D73-0ADD-404F-A6AE-BB2E8DB1EB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C47075E-636D-4BB1-B100-8FFB0A00A4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BCF6606-A8F7-4D3F-86BC-08181B7ED4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2F64017A-CA59-4883-B137-3EF8E76341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3A9C28DF-BD20-4839-A341-EC48625285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90AA916E-7150-4326-9654-F2DDCC2EFC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746677D7-85A6-4A85-AEFD-7E26240EE0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1350CA8C-60AD-4E3A-A1C1-3B53C8F23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44FE1AF6-F1DE-41D2-B6B8-D4F29BE4D8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5B9AEA5A-93ED-4537-B8D9-01CC14D14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A7FD4306-CC4B-481A-B4E8-6BD9DE7B35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A431E809-7A03-4D50-BB15-11E6B3C796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E82601B8-908E-4EF2-BB2A-FBDEE2743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42DAC392-24D9-4E80-A546-9158CC3BC9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FF072C3-A325-476F-B4AA-DFE622983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129FAB5D-0E1D-418A-80A5-879970BAE9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33D0D3D6-8496-4D38-9817-74616AF09C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A10C36E6-AAFB-4633-A491-A0C10D59B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03E43225-F876-4826-8217-CF74EBE9E8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EDE83D8A-FC8C-43BA-B467-2444C32F7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C8BBDF9-4A9D-4D48-B440-14C2B4038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03EFFB79-0417-4BC1-A344-F1ACF2255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36F72851-22F1-44EA-BF5B-B4D540143B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05184C4B-7F98-4D87-98A4-0AD88BF845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CDE728B2-212C-4BEA-B908-64D55A3502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9F53C865-4FE7-4533-8B94-43AE0B449C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A6D1AAA1-C23C-4846-81B3-438E0E955CF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F4785FA1-688C-426C-92C3-F801914A91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E255DAA0-0AA6-4948-A704-B812DA7388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378884D8-6403-4361-A259-8B361524A6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C2B2B11E-563D-40A8-A804-25CFADC435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A7FCE982-65E9-45D3-A9F2-6C31B97527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FCB80EE5-167A-4F89-B78D-40BD31CDC8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65F69DD6-84E3-4DC4-8C3B-14BB1226AF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17A4B853-F202-4BE1-8E97-8A6DDAB6A2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88452277-164D-4C1F-943B-136E806433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6188FF1C-665E-493F-BA4A-E2F1FD4508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2F3100FF-8381-4536-AC5C-6EC0FF657E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BEB01FAF-15F2-4D33-958E-A983BD00AE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6FEADCBA-9BC8-49DF-AC2E-B49109A71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98E21880-8A90-4A17-AB81-F662C4E564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36800EB1-EDDA-4193-AA38-BD208631DB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263E314B-BCE0-4497-9F78-99E5A5768B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B938E2E5-59E5-4C1F-9128-A9BDF0672D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FE94C746-3DE4-4805-9E9D-1866D83026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4721B057-7533-4B5E-81EE-18FF50C7D8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3C73DF21-5280-48A8-989D-86947D90B3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9C0C745-8146-4A61-8DA5-6F868C5CE5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BB67533-DB65-4053-83EF-3DAC190CF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161F9332-D333-463F-9109-67E254C1A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5C27571E-E30A-4CE5-9754-33CFA60D69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8AB737FF-A41D-4C06-AD06-0AFCB682E9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ED0F8E25-762E-4E17-A8D6-0AC6ACF154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F98F8D4F-4A7B-41DE-A8B7-6CB338E50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069C3E07-E1D9-41DF-84A3-D7610701F4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B373C0DE-8277-46F1-AA82-644D6905EB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8EED567-CD2F-40A3-B6F0-36B214219D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8C858378-33FC-4B33-B995-5F7DE33B59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DFA4B261-3DE4-4165-A89E-E10CF76AAAB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F36427DA-50F4-4E01-BF1E-2A3B0A70568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B486F8EB-63B2-422A-BB88-2399DED58B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87F7C29B-14CB-4C99-B658-4CDD8F1B5E1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1FD33E7E-838E-4172-9B65-E749611555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6F4E88E5-75E6-4B59-8B9C-308863B6C6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D6E9BB94-89A1-4078-BB86-A487A2E3AA8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632C2E76-7DF6-4706-8FFD-64D99822AF7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40611F3C-66E6-4755-8CF4-53C5FFAF6C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6387993E-ADBD-44FC-85EC-543758B2E3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10A7F0B5-B3CB-4923-8513-57E1C9698A1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60AB743-CC1E-4746-891F-EDB8227CC14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91D1F12A-3AA8-48D4-B7E6-2249738F2D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533A7981-DD41-483C-84EA-4FA7AC6F14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D44DA93F-22BC-4839-B6C5-DEDE0A37B24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F857975D-61FE-4C41-82E0-6EE4AD18DB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486F9B86-66DB-4EA6-8832-94488C5EB0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3E57B444-96E7-4C13-949D-165FC9989D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B8B01A4A-12E9-4F21-80FD-E3B1336BB56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F2313D55-4AC4-4A50-811E-D0099A2C81A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F66EF840-C00C-413F-8CA6-D5E68CDB7AF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BFF4408E-7B2B-4A62-AA07-8A0F2E8A3E4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407D7626-7BB4-4B61-B525-0F79578EC3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ADF7EB74-1779-4CBF-BDA3-A11CA96280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281E4A32-2EED-4D2E-9B8D-F78E8F2B6B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C84AF41A-9A2E-46C1-8FEC-E557B27E1E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8ECFB229-BAF2-4B4A-8755-876FBEEC3FA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9700E2DC-9E94-4212-BBB0-AABACEC63EE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2A803B2A-9204-44EE-B780-0321E43D73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F8250299-CE4C-4A06-892E-F2E626CB4E6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DD299F2-DAE2-4754-91AE-6708ED39CE3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43561CD6-38C6-4353-98DE-48E9580F45F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CA72FD92-F607-430E-B4D6-E1DA9BF967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2985ADEB-2E1D-482A-905C-A3ED9D97AB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600F5CE1-7580-44E3-A879-FABFA8AF8ED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C2809BC-BBBE-4AB3-BB09-72227913631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F8A7E4FC-774B-40A5-BAE9-5DC67D84389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87B22327-F9CC-4059-A895-3DE7925984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67E6F79E-A672-497B-AD4B-F536AABC17E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EFE7ED0E-79CA-4EDF-B28F-738201B0AC0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6242E65-A3E1-4F46-9B55-9B69F80F0D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D371967F-48B2-419D-A5F8-11D0D26B97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D3C7046B-8330-46E5-A079-C1BE33A1BF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178F9068-8642-4386-B047-0347F7C0139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FBD546C9-FBD3-40CD-8C51-4178BA50BB0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D4B302C5-82B3-49B6-90D3-75577B4D2B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00557CB7-2C4F-4EAD-A974-C0A5665BD23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17A1C12-16C8-48FD-B9FB-48A35D622FD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86952473-B29A-47C6-B80C-359362BA479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2FCC7D36-FD38-4AE4-A5D7-1C7C0E189B9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091C4152-09AF-4F75-AE04-FC42501718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A10CDC61-B8C9-436C-A985-F3F836E4DF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16BAFF5B-D5BF-4A36-8D2E-3C87F057B0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EFE017BE-AA60-4DDC-84A6-707BA85C73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C82CA43-32C1-4A9E-8F4A-986B7A266D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9BF4F014-5AB6-427C-A9B5-CE0498F6BF0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76BA1205-E07B-44B3-96F4-59DAE1117AB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84BB95A-B57D-4C91-AF4D-1D39F1B4AE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B9925AE-B150-498B-A296-4E8C93F13C6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6E1E478-AB88-47D4-8A76-1C580FF421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7DEFE85-273B-4A33-834F-3D79A151A5B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8D58BF8-F1F7-4CE3-BDD8-39AADD617AE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C08B1A08-CB24-4429-AA3F-C4FFA81B3DE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3B9A22B3-00D3-436F-A364-1E2FC69ADCC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AA47B68A-5C48-4870-B29C-8DDB9238D64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00997BA3-A555-4F55-8CB6-D0818863AF5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5A31F789-66AD-43CB-B28A-031CAE0CBE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DCD12FED-A329-41B5-BCB9-794E0BB8E7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A7C0E6D2-17A6-41DE-8FC8-7CB3EEBEA9D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E5AA7947-884F-4407-BA8D-1D232FACA02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F63AD426-A5DE-4BBF-9FF0-32C58CEE302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7141C15C-89F8-40A7-9310-E637822CC93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22FBA035-95A0-451A-A063-6F4C7BC7A2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EA7A10C-BB1C-4286-9994-7B1D794142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CC16726E-2A86-480F-B26A-F5E157999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A3188EC9-26D5-497B-B5A6-68818117D6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BF1F0642-1285-477F-9F2E-1D0E333C06E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FD50732-4635-471E-96C0-9A6FEFE0ED9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5EC3090E-8E09-47E1-A4F4-9DA203E1DF6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1F212E-8B34-4E1A-8B76-E870FABE72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3F06C9C9-6545-4BBD-BEC9-E63997D42F5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9417E323-247D-4914-B227-87F075449E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7241BC5C-47F1-4842-BF58-C4CA0DFA61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D741AC8-BDA9-4DDE-BAD0-5870797F7E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94F7FBD-6BD1-4605-BA17-F5C10366625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F7B89361-B3F9-4700-9040-9FCD8953274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E63FFAC-ED52-4E76-9F9F-6D2DFB4EB41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557168B5-E728-4F3E-808B-9F8BA558DA9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EDD26DF1-2EFB-42B2-9658-A731C49D6BD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1C5EBD02-98FC-4274-9522-C3F025D8B91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3A6A96B-0EC3-49EE-8E29-B7ACAA931B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AC98EED6-6EA2-44E1-A336-83C1DC85FDE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CEEFFB4B-6033-4589-9207-5DF1870C567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2600BEA2-6099-4DA6-B3CC-9C9A84CE64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F7FBDECB-CD5E-49E8-A4A5-7E5E3D6D3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6870D037-F761-431C-B9D5-115DBE370EC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2</xdr:rowOff>
    </xdr:from>
    <xdr:to>
      <xdr:col>1</xdr:col>
      <xdr:colOff>1457325</xdr:colOff>
      <xdr:row>0</xdr:row>
      <xdr:rowOff>1189768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9289114A-1757-4517-ACBB-77070944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2"/>
          <a:ext cx="2924173" cy="1189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9" name="Line 46">
          <a:extLst>
            <a:ext uri="{FF2B5EF4-FFF2-40B4-BE49-F238E27FC236}">
              <a16:creationId xmlns:a16="http://schemas.microsoft.com/office/drawing/2014/main" id="{3736EE02-5141-44CB-B928-1E31A9D6A6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0" name="Line 47">
          <a:extLst>
            <a:ext uri="{FF2B5EF4-FFF2-40B4-BE49-F238E27FC236}">
              <a16:creationId xmlns:a16="http://schemas.microsoft.com/office/drawing/2014/main" id="{31648F49-B522-4F64-838C-1B2F5131E3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1" name="Line 48">
          <a:extLst>
            <a:ext uri="{FF2B5EF4-FFF2-40B4-BE49-F238E27FC236}">
              <a16:creationId xmlns:a16="http://schemas.microsoft.com/office/drawing/2014/main" id="{A62B5655-9CD5-4DBA-91A9-486865154F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2" name="Line 49">
          <a:extLst>
            <a:ext uri="{FF2B5EF4-FFF2-40B4-BE49-F238E27FC236}">
              <a16:creationId xmlns:a16="http://schemas.microsoft.com/office/drawing/2014/main" id="{6BF14B71-4D65-45EF-AB58-C0101127A1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3" name="Line 50">
          <a:extLst>
            <a:ext uri="{FF2B5EF4-FFF2-40B4-BE49-F238E27FC236}">
              <a16:creationId xmlns:a16="http://schemas.microsoft.com/office/drawing/2014/main" id="{465382B8-7E48-4AA6-89C5-59A32BA38B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4" name="Line 51">
          <a:extLst>
            <a:ext uri="{FF2B5EF4-FFF2-40B4-BE49-F238E27FC236}">
              <a16:creationId xmlns:a16="http://schemas.microsoft.com/office/drawing/2014/main" id="{A1ECDA6E-D50B-4E79-B305-6F4A06F55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5" name="Line 182">
          <a:extLst>
            <a:ext uri="{FF2B5EF4-FFF2-40B4-BE49-F238E27FC236}">
              <a16:creationId xmlns:a16="http://schemas.microsoft.com/office/drawing/2014/main" id="{69417CA6-4917-47B9-B5B9-7259BA81D3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6" name="Line 183">
          <a:extLst>
            <a:ext uri="{FF2B5EF4-FFF2-40B4-BE49-F238E27FC236}">
              <a16:creationId xmlns:a16="http://schemas.microsoft.com/office/drawing/2014/main" id="{0CB5722E-460C-4995-B335-6D3817980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7" name="Line 184">
          <a:extLst>
            <a:ext uri="{FF2B5EF4-FFF2-40B4-BE49-F238E27FC236}">
              <a16:creationId xmlns:a16="http://schemas.microsoft.com/office/drawing/2014/main" id="{AFB3634A-44A3-4E50-9E51-3473238F8DC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8" name="Line 185">
          <a:extLst>
            <a:ext uri="{FF2B5EF4-FFF2-40B4-BE49-F238E27FC236}">
              <a16:creationId xmlns:a16="http://schemas.microsoft.com/office/drawing/2014/main" id="{56468DA1-AFB4-4500-9D6C-40E28AF47A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9" name="Line 186">
          <a:extLst>
            <a:ext uri="{FF2B5EF4-FFF2-40B4-BE49-F238E27FC236}">
              <a16:creationId xmlns:a16="http://schemas.microsoft.com/office/drawing/2014/main" id="{BD04EF30-A5E3-4666-BAC7-791C4541BF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0" name="Line 187">
          <a:extLst>
            <a:ext uri="{FF2B5EF4-FFF2-40B4-BE49-F238E27FC236}">
              <a16:creationId xmlns:a16="http://schemas.microsoft.com/office/drawing/2014/main" id="{515A69F8-5422-4459-A3D8-BBA2F205C55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1" name="Line 46">
          <a:extLst>
            <a:ext uri="{FF2B5EF4-FFF2-40B4-BE49-F238E27FC236}">
              <a16:creationId xmlns:a16="http://schemas.microsoft.com/office/drawing/2014/main" id="{A0577558-5D7C-4A45-90F8-61E7267AFD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2" name="Line 47">
          <a:extLst>
            <a:ext uri="{FF2B5EF4-FFF2-40B4-BE49-F238E27FC236}">
              <a16:creationId xmlns:a16="http://schemas.microsoft.com/office/drawing/2014/main" id="{44649D69-BB5A-4184-B7D5-2D6B4123C9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3" name="Line 48">
          <a:extLst>
            <a:ext uri="{FF2B5EF4-FFF2-40B4-BE49-F238E27FC236}">
              <a16:creationId xmlns:a16="http://schemas.microsoft.com/office/drawing/2014/main" id="{01353029-136E-4810-8B07-BC5D369486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4" name="Line 49">
          <a:extLst>
            <a:ext uri="{FF2B5EF4-FFF2-40B4-BE49-F238E27FC236}">
              <a16:creationId xmlns:a16="http://schemas.microsoft.com/office/drawing/2014/main" id="{551D755A-CE9E-428D-9824-E7368E81C5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5" name="Line 50">
          <a:extLst>
            <a:ext uri="{FF2B5EF4-FFF2-40B4-BE49-F238E27FC236}">
              <a16:creationId xmlns:a16="http://schemas.microsoft.com/office/drawing/2014/main" id="{C59E6FE1-5EB2-416F-95A9-7E7DB737F3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6" name="Line 51">
          <a:extLst>
            <a:ext uri="{FF2B5EF4-FFF2-40B4-BE49-F238E27FC236}">
              <a16:creationId xmlns:a16="http://schemas.microsoft.com/office/drawing/2014/main" id="{421BA157-3483-4F48-90E3-3B04F7BED3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7" name="Line 182">
          <a:extLst>
            <a:ext uri="{FF2B5EF4-FFF2-40B4-BE49-F238E27FC236}">
              <a16:creationId xmlns:a16="http://schemas.microsoft.com/office/drawing/2014/main" id="{4C4C73E0-ED85-414F-9D8F-7F877860F38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8" name="Line 183">
          <a:extLst>
            <a:ext uri="{FF2B5EF4-FFF2-40B4-BE49-F238E27FC236}">
              <a16:creationId xmlns:a16="http://schemas.microsoft.com/office/drawing/2014/main" id="{278BFFE2-FC1D-416E-99E4-4F9E9F44FB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9" name="Line 184">
          <a:extLst>
            <a:ext uri="{FF2B5EF4-FFF2-40B4-BE49-F238E27FC236}">
              <a16:creationId xmlns:a16="http://schemas.microsoft.com/office/drawing/2014/main" id="{17659F63-5FE3-499C-83C8-8FBF308DC5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0" name="Line 185">
          <a:extLst>
            <a:ext uri="{FF2B5EF4-FFF2-40B4-BE49-F238E27FC236}">
              <a16:creationId xmlns:a16="http://schemas.microsoft.com/office/drawing/2014/main" id="{2739C2AC-725F-44EA-8DB8-AADFF2DC74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1" name="Line 186">
          <a:extLst>
            <a:ext uri="{FF2B5EF4-FFF2-40B4-BE49-F238E27FC236}">
              <a16:creationId xmlns:a16="http://schemas.microsoft.com/office/drawing/2014/main" id="{1D87522A-CA20-4DDE-82DD-ADF858A8D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2" name="Line 187">
          <a:extLst>
            <a:ext uri="{FF2B5EF4-FFF2-40B4-BE49-F238E27FC236}">
              <a16:creationId xmlns:a16="http://schemas.microsoft.com/office/drawing/2014/main" id="{3A48CB5A-47F8-4096-96E4-7ED30991FD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3" name="Line 46">
          <a:extLst>
            <a:ext uri="{FF2B5EF4-FFF2-40B4-BE49-F238E27FC236}">
              <a16:creationId xmlns:a16="http://schemas.microsoft.com/office/drawing/2014/main" id="{6F7ED779-244C-4A5A-ACD4-2C9B179609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4" name="Line 47">
          <a:extLst>
            <a:ext uri="{FF2B5EF4-FFF2-40B4-BE49-F238E27FC236}">
              <a16:creationId xmlns:a16="http://schemas.microsoft.com/office/drawing/2014/main" id="{346D9CE2-16A3-4152-9700-472FD63086D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5" name="Line 48">
          <a:extLst>
            <a:ext uri="{FF2B5EF4-FFF2-40B4-BE49-F238E27FC236}">
              <a16:creationId xmlns:a16="http://schemas.microsoft.com/office/drawing/2014/main" id="{FF76BEAD-55E1-4256-9AB5-F199F8FEE38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6" name="Line 49">
          <a:extLst>
            <a:ext uri="{FF2B5EF4-FFF2-40B4-BE49-F238E27FC236}">
              <a16:creationId xmlns:a16="http://schemas.microsoft.com/office/drawing/2014/main" id="{113D6E3F-9266-4657-83D8-58BC47D0E9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7" name="Line 50">
          <a:extLst>
            <a:ext uri="{FF2B5EF4-FFF2-40B4-BE49-F238E27FC236}">
              <a16:creationId xmlns:a16="http://schemas.microsoft.com/office/drawing/2014/main" id="{30AF2E9D-E669-4BD7-B9EF-7B01D6C0E39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8" name="Line 51">
          <a:extLst>
            <a:ext uri="{FF2B5EF4-FFF2-40B4-BE49-F238E27FC236}">
              <a16:creationId xmlns:a16="http://schemas.microsoft.com/office/drawing/2014/main" id="{B8C0F156-8866-40DC-844A-1F6EE06082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9" name="Line 182">
          <a:extLst>
            <a:ext uri="{FF2B5EF4-FFF2-40B4-BE49-F238E27FC236}">
              <a16:creationId xmlns:a16="http://schemas.microsoft.com/office/drawing/2014/main" id="{F258C4F0-412B-44F8-A1F9-85C4CE0D2D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0" name="Line 183">
          <a:extLst>
            <a:ext uri="{FF2B5EF4-FFF2-40B4-BE49-F238E27FC236}">
              <a16:creationId xmlns:a16="http://schemas.microsoft.com/office/drawing/2014/main" id="{BE5F9366-BECC-4D2A-9899-75376EA73A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1" name="Line 184">
          <a:extLst>
            <a:ext uri="{FF2B5EF4-FFF2-40B4-BE49-F238E27FC236}">
              <a16:creationId xmlns:a16="http://schemas.microsoft.com/office/drawing/2014/main" id="{01F1F6C8-3F06-4713-B03A-AD2414638F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2" name="Line 185">
          <a:extLst>
            <a:ext uri="{FF2B5EF4-FFF2-40B4-BE49-F238E27FC236}">
              <a16:creationId xmlns:a16="http://schemas.microsoft.com/office/drawing/2014/main" id="{1C793762-75E2-49E4-BA44-ECF4DA0212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3" name="Line 186">
          <a:extLst>
            <a:ext uri="{FF2B5EF4-FFF2-40B4-BE49-F238E27FC236}">
              <a16:creationId xmlns:a16="http://schemas.microsoft.com/office/drawing/2014/main" id="{5DFB3828-71BA-4137-9F20-763FAC6D7E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4" name="Line 187">
          <a:extLst>
            <a:ext uri="{FF2B5EF4-FFF2-40B4-BE49-F238E27FC236}">
              <a16:creationId xmlns:a16="http://schemas.microsoft.com/office/drawing/2014/main" id="{4E5DD840-39BE-4F3B-BEE6-E62EB106F9A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5" name="Line 46">
          <a:extLst>
            <a:ext uri="{FF2B5EF4-FFF2-40B4-BE49-F238E27FC236}">
              <a16:creationId xmlns:a16="http://schemas.microsoft.com/office/drawing/2014/main" id="{329667C4-0AF6-4493-8B64-661323F89B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6" name="Line 47">
          <a:extLst>
            <a:ext uri="{FF2B5EF4-FFF2-40B4-BE49-F238E27FC236}">
              <a16:creationId xmlns:a16="http://schemas.microsoft.com/office/drawing/2014/main" id="{35D1A6EA-0E92-4CD0-8D31-BA65C29765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7" name="Line 48">
          <a:extLst>
            <a:ext uri="{FF2B5EF4-FFF2-40B4-BE49-F238E27FC236}">
              <a16:creationId xmlns:a16="http://schemas.microsoft.com/office/drawing/2014/main" id="{21FE091C-CC62-4A00-BAB1-48FF68FCA4D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8" name="Line 49">
          <a:extLst>
            <a:ext uri="{FF2B5EF4-FFF2-40B4-BE49-F238E27FC236}">
              <a16:creationId xmlns:a16="http://schemas.microsoft.com/office/drawing/2014/main" id="{D9628A2A-7FE7-4090-A595-9AD4705271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9" name="Line 50">
          <a:extLst>
            <a:ext uri="{FF2B5EF4-FFF2-40B4-BE49-F238E27FC236}">
              <a16:creationId xmlns:a16="http://schemas.microsoft.com/office/drawing/2014/main" id="{E44080EF-5443-4200-A5DF-0BB50BCB697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0" name="Line 51">
          <a:extLst>
            <a:ext uri="{FF2B5EF4-FFF2-40B4-BE49-F238E27FC236}">
              <a16:creationId xmlns:a16="http://schemas.microsoft.com/office/drawing/2014/main" id="{5571CEFA-D4AB-4169-9C9A-49C986998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1" name="Line 182">
          <a:extLst>
            <a:ext uri="{FF2B5EF4-FFF2-40B4-BE49-F238E27FC236}">
              <a16:creationId xmlns:a16="http://schemas.microsoft.com/office/drawing/2014/main" id="{C82530FC-F11A-44B9-A679-DE3EED0670C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2" name="Line 183">
          <a:extLst>
            <a:ext uri="{FF2B5EF4-FFF2-40B4-BE49-F238E27FC236}">
              <a16:creationId xmlns:a16="http://schemas.microsoft.com/office/drawing/2014/main" id="{5B893E53-2402-4ABE-9A24-35ACA60FF0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3" name="Line 184">
          <a:extLst>
            <a:ext uri="{FF2B5EF4-FFF2-40B4-BE49-F238E27FC236}">
              <a16:creationId xmlns:a16="http://schemas.microsoft.com/office/drawing/2014/main" id="{E54C50D5-E6F6-4A7C-8FB8-BB248BAD37A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4" name="Line 185">
          <a:extLst>
            <a:ext uri="{FF2B5EF4-FFF2-40B4-BE49-F238E27FC236}">
              <a16:creationId xmlns:a16="http://schemas.microsoft.com/office/drawing/2014/main" id="{FE300871-4C0F-4EE3-A2FE-8B31995B47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5" name="Line 186">
          <a:extLst>
            <a:ext uri="{FF2B5EF4-FFF2-40B4-BE49-F238E27FC236}">
              <a16:creationId xmlns:a16="http://schemas.microsoft.com/office/drawing/2014/main" id="{A673E90B-4032-4242-B75A-BA88C73ACE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6" name="Line 187">
          <a:extLst>
            <a:ext uri="{FF2B5EF4-FFF2-40B4-BE49-F238E27FC236}">
              <a16:creationId xmlns:a16="http://schemas.microsoft.com/office/drawing/2014/main" id="{BC5614DC-C2EB-4747-AC3D-ECA09650BF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7" name="Line 46">
          <a:extLst>
            <a:ext uri="{FF2B5EF4-FFF2-40B4-BE49-F238E27FC236}">
              <a16:creationId xmlns:a16="http://schemas.microsoft.com/office/drawing/2014/main" id="{E8766229-6631-44CD-A6D3-AD9C73FB1C9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8" name="Line 47">
          <a:extLst>
            <a:ext uri="{FF2B5EF4-FFF2-40B4-BE49-F238E27FC236}">
              <a16:creationId xmlns:a16="http://schemas.microsoft.com/office/drawing/2014/main" id="{B4D4513C-A32A-4A98-ABB4-D325F7695FA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9" name="Line 48">
          <a:extLst>
            <a:ext uri="{FF2B5EF4-FFF2-40B4-BE49-F238E27FC236}">
              <a16:creationId xmlns:a16="http://schemas.microsoft.com/office/drawing/2014/main" id="{FF1A5F43-3B60-4596-B06F-C2C25DB5C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0" name="Line 49">
          <a:extLst>
            <a:ext uri="{FF2B5EF4-FFF2-40B4-BE49-F238E27FC236}">
              <a16:creationId xmlns:a16="http://schemas.microsoft.com/office/drawing/2014/main" id="{3F90C225-88E0-4DD5-AE9F-E65002D1F9D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1" name="Line 50">
          <a:extLst>
            <a:ext uri="{FF2B5EF4-FFF2-40B4-BE49-F238E27FC236}">
              <a16:creationId xmlns:a16="http://schemas.microsoft.com/office/drawing/2014/main" id="{EA81A21A-E856-4A11-A43C-AFFD83E4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2" name="Line 51">
          <a:extLst>
            <a:ext uri="{FF2B5EF4-FFF2-40B4-BE49-F238E27FC236}">
              <a16:creationId xmlns:a16="http://schemas.microsoft.com/office/drawing/2014/main" id="{92C74AF6-61CF-4C7A-AF73-8C9419BB02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3" name="Line 182">
          <a:extLst>
            <a:ext uri="{FF2B5EF4-FFF2-40B4-BE49-F238E27FC236}">
              <a16:creationId xmlns:a16="http://schemas.microsoft.com/office/drawing/2014/main" id="{FFA2DFAD-AF19-4405-9D97-F2F8F246734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4" name="Line 183">
          <a:extLst>
            <a:ext uri="{FF2B5EF4-FFF2-40B4-BE49-F238E27FC236}">
              <a16:creationId xmlns:a16="http://schemas.microsoft.com/office/drawing/2014/main" id="{FC3C64B8-3BCC-4B6B-B328-924E3DD796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5" name="Line 184">
          <a:extLst>
            <a:ext uri="{FF2B5EF4-FFF2-40B4-BE49-F238E27FC236}">
              <a16:creationId xmlns:a16="http://schemas.microsoft.com/office/drawing/2014/main" id="{DC2B23B2-DA54-4502-A8DF-B950A8D907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6" name="Line 185">
          <a:extLst>
            <a:ext uri="{FF2B5EF4-FFF2-40B4-BE49-F238E27FC236}">
              <a16:creationId xmlns:a16="http://schemas.microsoft.com/office/drawing/2014/main" id="{93325EAA-0BC2-4F0D-B848-DE8FA7B181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7" name="Line 186">
          <a:extLst>
            <a:ext uri="{FF2B5EF4-FFF2-40B4-BE49-F238E27FC236}">
              <a16:creationId xmlns:a16="http://schemas.microsoft.com/office/drawing/2014/main" id="{E083C480-485C-4CAE-A43A-683C28B1C5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8" name="Line 187">
          <a:extLst>
            <a:ext uri="{FF2B5EF4-FFF2-40B4-BE49-F238E27FC236}">
              <a16:creationId xmlns:a16="http://schemas.microsoft.com/office/drawing/2014/main" id="{F596D9C8-2753-4AF8-B6F8-4ED8928CC2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9" name="Line 46">
          <a:extLst>
            <a:ext uri="{FF2B5EF4-FFF2-40B4-BE49-F238E27FC236}">
              <a16:creationId xmlns:a16="http://schemas.microsoft.com/office/drawing/2014/main" id="{961E70D0-8A31-42E3-8AD8-D4A8ADCE7E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0" name="Line 47">
          <a:extLst>
            <a:ext uri="{FF2B5EF4-FFF2-40B4-BE49-F238E27FC236}">
              <a16:creationId xmlns:a16="http://schemas.microsoft.com/office/drawing/2014/main" id="{6144719C-47C1-4A90-813A-2DF77943B3E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1" name="Line 48">
          <a:extLst>
            <a:ext uri="{FF2B5EF4-FFF2-40B4-BE49-F238E27FC236}">
              <a16:creationId xmlns:a16="http://schemas.microsoft.com/office/drawing/2014/main" id="{3BD3B39D-EB4D-49B2-AA20-7D2D62B51D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2" name="Line 49">
          <a:extLst>
            <a:ext uri="{FF2B5EF4-FFF2-40B4-BE49-F238E27FC236}">
              <a16:creationId xmlns:a16="http://schemas.microsoft.com/office/drawing/2014/main" id="{FB9CBE11-2008-4A75-8F1D-FFFC417FB29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3" name="Line 50">
          <a:extLst>
            <a:ext uri="{FF2B5EF4-FFF2-40B4-BE49-F238E27FC236}">
              <a16:creationId xmlns:a16="http://schemas.microsoft.com/office/drawing/2014/main" id="{D41A24A5-C487-4A1B-B716-CA99B941B5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4" name="Line 51">
          <a:extLst>
            <a:ext uri="{FF2B5EF4-FFF2-40B4-BE49-F238E27FC236}">
              <a16:creationId xmlns:a16="http://schemas.microsoft.com/office/drawing/2014/main" id="{67595CD2-55AB-4A20-8F49-53A0240599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5" name="Line 182">
          <a:extLst>
            <a:ext uri="{FF2B5EF4-FFF2-40B4-BE49-F238E27FC236}">
              <a16:creationId xmlns:a16="http://schemas.microsoft.com/office/drawing/2014/main" id="{DE7DD488-C0F4-4A68-A7A9-D2FEE142F1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6" name="Line 183">
          <a:extLst>
            <a:ext uri="{FF2B5EF4-FFF2-40B4-BE49-F238E27FC236}">
              <a16:creationId xmlns:a16="http://schemas.microsoft.com/office/drawing/2014/main" id="{2DA2F5E1-A1B1-4A55-9D7C-5EE63DB13B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7" name="Line 184">
          <a:extLst>
            <a:ext uri="{FF2B5EF4-FFF2-40B4-BE49-F238E27FC236}">
              <a16:creationId xmlns:a16="http://schemas.microsoft.com/office/drawing/2014/main" id="{1C592DCD-FF17-4561-B71A-A834634B4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8" name="Line 185">
          <a:extLst>
            <a:ext uri="{FF2B5EF4-FFF2-40B4-BE49-F238E27FC236}">
              <a16:creationId xmlns:a16="http://schemas.microsoft.com/office/drawing/2014/main" id="{E8C97D0C-6E0E-41C0-A75C-AF40FE2148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9" name="Line 186">
          <a:extLst>
            <a:ext uri="{FF2B5EF4-FFF2-40B4-BE49-F238E27FC236}">
              <a16:creationId xmlns:a16="http://schemas.microsoft.com/office/drawing/2014/main" id="{2DBECC33-3EDD-46C5-8F7E-641DE79DF7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0" name="Line 187">
          <a:extLst>
            <a:ext uri="{FF2B5EF4-FFF2-40B4-BE49-F238E27FC236}">
              <a16:creationId xmlns:a16="http://schemas.microsoft.com/office/drawing/2014/main" id="{D219DB87-1D11-4401-A417-C6042328FB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1" name="Line 46">
          <a:extLst>
            <a:ext uri="{FF2B5EF4-FFF2-40B4-BE49-F238E27FC236}">
              <a16:creationId xmlns:a16="http://schemas.microsoft.com/office/drawing/2014/main" id="{AE2B32B7-AC9D-44D2-94AC-335FB795273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2" name="Line 47">
          <a:extLst>
            <a:ext uri="{FF2B5EF4-FFF2-40B4-BE49-F238E27FC236}">
              <a16:creationId xmlns:a16="http://schemas.microsoft.com/office/drawing/2014/main" id="{049B92A2-EFF7-4381-9A1F-F55EBA7C7D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3" name="Line 48">
          <a:extLst>
            <a:ext uri="{FF2B5EF4-FFF2-40B4-BE49-F238E27FC236}">
              <a16:creationId xmlns:a16="http://schemas.microsoft.com/office/drawing/2014/main" id="{F35DB7F4-3631-4B64-B878-468E15DBEE2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4" name="Line 49">
          <a:extLst>
            <a:ext uri="{FF2B5EF4-FFF2-40B4-BE49-F238E27FC236}">
              <a16:creationId xmlns:a16="http://schemas.microsoft.com/office/drawing/2014/main" id="{4AB32C96-295A-47EB-96A6-C39927F734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5" name="Line 50">
          <a:extLst>
            <a:ext uri="{FF2B5EF4-FFF2-40B4-BE49-F238E27FC236}">
              <a16:creationId xmlns:a16="http://schemas.microsoft.com/office/drawing/2014/main" id="{9EB3A5A4-0570-4DB9-B279-A18E33163C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6" name="Line 51">
          <a:extLst>
            <a:ext uri="{FF2B5EF4-FFF2-40B4-BE49-F238E27FC236}">
              <a16:creationId xmlns:a16="http://schemas.microsoft.com/office/drawing/2014/main" id="{212325E0-EE6F-4915-B015-F4CFF5ED37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7" name="Line 182">
          <a:extLst>
            <a:ext uri="{FF2B5EF4-FFF2-40B4-BE49-F238E27FC236}">
              <a16:creationId xmlns:a16="http://schemas.microsoft.com/office/drawing/2014/main" id="{87ABAEF5-08A7-4D50-BD90-F3A3BA59CB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8" name="Line 183">
          <a:extLst>
            <a:ext uri="{FF2B5EF4-FFF2-40B4-BE49-F238E27FC236}">
              <a16:creationId xmlns:a16="http://schemas.microsoft.com/office/drawing/2014/main" id="{B7786EA9-2799-4FCF-91B3-139D713CBF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9" name="Line 184">
          <a:extLst>
            <a:ext uri="{FF2B5EF4-FFF2-40B4-BE49-F238E27FC236}">
              <a16:creationId xmlns:a16="http://schemas.microsoft.com/office/drawing/2014/main" id="{5B995903-9D5C-45AA-99E3-150E47D92E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0" name="Line 185">
          <a:extLst>
            <a:ext uri="{FF2B5EF4-FFF2-40B4-BE49-F238E27FC236}">
              <a16:creationId xmlns:a16="http://schemas.microsoft.com/office/drawing/2014/main" id="{57203E5A-D97B-4560-A34F-81703F2401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1" name="Line 186">
          <a:extLst>
            <a:ext uri="{FF2B5EF4-FFF2-40B4-BE49-F238E27FC236}">
              <a16:creationId xmlns:a16="http://schemas.microsoft.com/office/drawing/2014/main" id="{1CF3BE0F-C1CC-48AC-BC93-8CDBC2FD1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2" name="Line 187">
          <a:extLst>
            <a:ext uri="{FF2B5EF4-FFF2-40B4-BE49-F238E27FC236}">
              <a16:creationId xmlns:a16="http://schemas.microsoft.com/office/drawing/2014/main" id="{02455CEB-1D0D-48A2-A710-997670EAA7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3" name="Line 46">
          <a:extLst>
            <a:ext uri="{FF2B5EF4-FFF2-40B4-BE49-F238E27FC236}">
              <a16:creationId xmlns:a16="http://schemas.microsoft.com/office/drawing/2014/main" id="{13B99E25-EFCB-419B-9BD8-F43DBF777C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4" name="Line 47">
          <a:extLst>
            <a:ext uri="{FF2B5EF4-FFF2-40B4-BE49-F238E27FC236}">
              <a16:creationId xmlns:a16="http://schemas.microsoft.com/office/drawing/2014/main" id="{701C7B0A-5B8F-41BC-8C3E-D94A8F89D2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5" name="Line 48">
          <a:extLst>
            <a:ext uri="{FF2B5EF4-FFF2-40B4-BE49-F238E27FC236}">
              <a16:creationId xmlns:a16="http://schemas.microsoft.com/office/drawing/2014/main" id="{ECF073D0-3570-42C4-86F2-B6686F1875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6" name="Line 49">
          <a:extLst>
            <a:ext uri="{FF2B5EF4-FFF2-40B4-BE49-F238E27FC236}">
              <a16:creationId xmlns:a16="http://schemas.microsoft.com/office/drawing/2014/main" id="{57DAB528-FD42-4E08-B256-D97F28EEB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7" name="Line 50">
          <a:extLst>
            <a:ext uri="{FF2B5EF4-FFF2-40B4-BE49-F238E27FC236}">
              <a16:creationId xmlns:a16="http://schemas.microsoft.com/office/drawing/2014/main" id="{4FDB3A14-1038-43A8-9EB0-5058D71E91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8" name="Line 51">
          <a:extLst>
            <a:ext uri="{FF2B5EF4-FFF2-40B4-BE49-F238E27FC236}">
              <a16:creationId xmlns:a16="http://schemas.microsoft.com/office/drawing/2014/main" id="{3AEEB185-64D2-4D6D-8EC9-A8D16F26D10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9" name="Line 182">
          <a:extLst>
            <a:ext uri="{FF2B5EF4-FFF2-40B4-BE49-F238E27FC236}">
              <a16:creationId xmlns:a16="http://schemas.microsoft.com/office/drawing/2014/main" id="{70B0B389-D190-4650-B32C-AD684DA6C6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0" name="Line 183">
          <a:extLst>
            <a:ext uri="{FF2B5EF4-FFF2-40B4-BE49-F238E27FC236}">
              <a16:creationId xmlns:a16="http://schemas.microsoft.com/office/drawing/2014/main" id="{F48AA658-D977-4613-88CF-4D47A4DFA01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1" name="Line 184">
          <a:extLst>
            <a:ext uri="{FF2B5EF4-FFF2-40B4-BE49-F238E27FC236}">
              <a16:creationId xmlns:a16="http://schemas.microsoft.com/office/drawing/2014/main" id="{DF83FD32-1C55-4588-B9B4-594A318653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2" name="Line 185">
          <a:extLst>
            <a:ext uri="{FF2B5EF4-FFF2-40B4-BE49-F238E27FC236}">
              <a16:creationId xmlns:a16="http://schemas.microsoft.com/office/drawing/2014/main" id="{CFA8FFEF-029A-4AE7-9E4F-0B6D21EA50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3" name="Line 186">
          <a:extLst>
            <a:ext uri="{FF2B5EF4-FFF2-40B4-BE49-F238E27FC236}">
              <a16:creationId xmlns:a16="http://schemas.microsoft.com/office/drawing/2014/main" id="{4856BF35-0717-4C45-8871-5EBAD3FA88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4" name="Line 187">
          <a:extLst>
            <a:ext uri="{FF2B5EF4-FFF2-40B4-BE49-F238E27FC236}">
              <a16:creationId xmlns:a16="http://schemas.microsoft.com/office/drawing/2014/main" id="{6FA7EB09-F846-45FC-B259-298663A7648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5" name="Line 46">
          <a:extLst>
            <a:ext uri="{FF2B5EF4-FFF2-40B4-BE49-F238E27FC236}">
              <a16:creationId xmlns:a16="http://schemas.microsoft.com/office/drawing/2014/main" id="{97B40A0E-A552-4311-8FCF-23104EF7C1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6" name="Line 47">
          <a:extLst>
            <a:ext uri="{FF2B5EF4-FFF2-40B4-BE49-F238E27FC236}">
              <a16:creationId xmlns:a16="http://schemas.microsoft.com/office/drawing/2014/main" id="{C383B4EC-62BB-4403-932A-AA8CD934535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7" name="Line 48">
          <a:extLst>
            <a:ext uri="{FF2B5EF4-FFF2-40B4-BE49-F238E27FC236}">
              <a16:creationId xmlns:a16="http://schemas.microsoft.com/office/drawing/2014/main" id="{82A02496-7905-4455-BDE3-0A02D82A0CC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8" name="Line 49">
          <a:extLst>
            <a:ext uri="{FF2B5EF4-FFF2-40B4-BE49-F238E27FC236}">
              <a16:creationId xmlns:a16="http://schemas.microsoft.com/office/drawing/2014/main" id="{8E3F7582-7971-4637-8A12-85A6F7F7B2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9" name="Line 50">
          <a:extLst>
            <a:ext uri="{FF2B5EF4-FFF2-40B4-BE49-F238E27FC236}">
              <a16:creationId xmlns:a16="http://schemas.microsoft.com/office/drawing/2014/main" id="{03DD3225-330F-4EC4-9B97-92D45EF394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0" name="Line 51">
          <a:extLst>
            <a:ext uri="{FF2B5EF4-FFF2-40B4-BE49-F238E27FC236}">
              <a16:creationId xmlns:a16="http://schemas.microsoft.com/office/drawing/2014/main" id="{842F2D5E-9E81-4C9B-B0B4-0401E796B6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1" name="Line 182">
          <a:extLst>
            <a:ext uri="{FF2B5EF4-FFF2-40B4-BE49-F238E27FC236}">
              <a16:creationId xmlns:a16="http://schemas.microsoft.com/office/drawing/2014/main" id="{53086461-B3A4-4CFE-ADC3-046D7F8117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2" name="Line 183">
          <a:extLst>
            <a:ext uri="{FF2B5EF4-FFF2-40B4-BE49-F238E27FC236}">
              <a16:creationId xmlns:a16="http://schemas.microsoft.com/office/drawing/2014/main" id="{11445BC2-E5E0-4ACF-BC3A-943729B650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3" name="Line 184">
          <a:extLst>
            <a:ext uri="{FF2B5EF4-FFF2-40B4-BE49-F238E27FC236}">
              <a16:creationId xmlns:a16="http://schemas.microsoft.com/office/drawing/2014/main" id="{F407A87F-9D17-4489-9641-9634BE9CE2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4" name="Line 185">
          <a:extLst>
            <a:ext uri="{FF2B5EF4-FFF2-40B4-BE49-F238E27FC236}">
              <a16:creationId xmlns:a16="http://schemas.microsoft.com/office/drawing/2014/main" id="{CF51BBEE-DE09-4D97-8830-2E60D7BD7AB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5" name="Line 186">
          <a:extLst>
            <a:ext uri="{FF2B5EF4-FFF2-40B4-BE49-F238E27FC236}">
              <a16:creationId xmlns:a16="http://schemas.microsoft.com/office/drawing/2014/main" id="{0211F2A0-3DAD-47D3-8086-D5D37D20AF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6" name="Line 187">
          <a:extLst>
            <a:ext uri="{FF2B5EF4-FFF2-40B4-BE49-F238E27FC236}">
              <a16:creationId xmlns:a16="http://schemas.microsoft.com/office/drawing/2014/main" id="{C91D9EE2-8167-4646-8B1F-0EF9E092F4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7" name="Line 46">
          <a:extLst>
            <a:ext uri="{FF2B5EF4-FFF2-40B4-BE49-F238E27FC236}">
              <a16:creationId xmlns:a16="http://schemas.microsoft.com/office/drawing/2014/main" id="{F70EA32A-75B0-4F2A-9364-C6F7A02BA1F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8" name="Line 47">
          <a:extLst>
            <a:ext uri="{FF2B5EF4-FFF2-40B4-BE49-F238E27FC236}">
              <a16:creationId xmlns:a16="http://schemas.microsoft.com/office/drawing/2014/main" id="{E0CCC6DB-BC4C-448C-B480-7B8466D1B24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9" name="Line 48">
          <a:extLst>
            <a:ext uri="{FF2B5EF4-FFF2-40B4-BE49-F238E27FC236}">
              <a16:creationId xmlns:a16="http://schemas.microsoft.com/office/drawing/2014/main" id="{0FE70873-C422-4A1C-849C-D0DC2C0FB2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0" name="Line 49">
          <a:extLst>
            <a:ext uri="{FF2B5EF4-FFF2-40B4-BE49-F238E27FC236}">
              <a16:creationId xmlns:a16="http://schemas.microsoft.com/office/drawing/2014/main" id="{1BE84589-8B6B-4D42-B054-B574969D3E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1" name="Line 50">
          <a:extLst>
            <a:ext uri="{FF2B5EF4-FFF2-40B4-BE49-F238E27FC236}">
              <a16:creationId xmlns:a16="http://schemas.microsoft.com/office/drawing/2014/main" id="{BCB03A7B-B4E3-465C-B5F4-FA2D673FE4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2" name="Line 51">
          <a:extLst>
            <a:ext uri="{FF2B5EF4-FFF2-40B4-BE49-F238E27FC236}">
              <a16:creationId xmlns:a16="http://schemas.microsoft.com/office/drawing/2014/main" id="{68F9C13D-7F79-47D1-86D4-BCBE19A468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3" name="Line 182">
          <a:extLst>
            <a:ext uri="{FF2B5EF4-FFF2-40B4-BE49-F238E27FC236}">
              <a16:creationId xmlns:a16="http://schemas.microsoft.com/office/drawing/2014/main" id="{C35E2E74-6B91-43C2-8853-301729F7932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4" name="Line 183">
          <a:extLst>
            <a:ext uri="{FF2B5EF4-FFF2-40B4-BE49-F238E27FC236}">
              <a16:creationId xmlns:a16="http://schemas.microsoft.com/office/drawing/2014/main" id="{806FFE12-0D24-42AD-B8E5-515AD88531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5" name="Line 184">
          <a:extLst>
            <a:ext uri="{FF2B5EF4-FFF2-40B4-BE49-F238E27FC236}">
              <a16:creationId xmlns:a16="http://schemas.microsoft.com/office/drawing/2014/main" id="{23E00577-E0A7-4979-932D-654EADAE96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6" name="Line 185">
          <a:extLst>
            <a:ext uri="{FF2B5EF4-FFF2-40B4-BE49-F238E27FC236}">
              <a16:creationId xmlns:a16="http://schemas.microsoft.com/office/drawing/2014/main" id="{DD1239DA-6709-4A24-A7CD-9D5906EA58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7" name="Line 186">
          <a:extLst>
            <a:ext uri="{FF2B5EF4-FFF2-40B4-BE49-F238E27FC236}">
              <a16:creationId xmlns:a16="http://schemas.microsoft.com/office/drawing/2014/main" id="{44BB4108-AAC7-4B4B-AF51-B73FE0E28E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8" name="Line 187">
          <a:extLst>
            <a:ext uri="{FF2B5EF4-FFF2-40B4-BE49-F238E27FC236}">
              <a16:creationId xmlns:a16="http://schemas.microsoft.com/office/drawing/2014/main" id="{F3E7323B-C0F2-460B-92CC-91EDAC90A1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9" name="Line 46">
          <a:extLst>
            <a:ext uri="{FF2B5EF4-FFF2-40B4-BE49-F238E27FC236}">
              <a16:creationId xmlns:a16="http://schemas.microsoft.com/office/drawing/2014/main" id="{4A613343-6EE5-4773-8662-249CBD270B7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0" name="Line 47">
          <a:extLst>
            <a:ext uri="{FF2B5EF4-FFF2-40B4-BE49-F238E27FC236}">
              <a16:creationId xmlns:a16="http://schemas.microsoft.com/office/drawing/2014/main" id="{AC20BBF7-D77A-4B94-8B38-4A7E948E49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1" name="Line 48">
          <a:extLst>
            <a:ext uri="{FF2B5EF4-FFF2-40B4-BE49-F238E27FC236}">
              <a16:creationId xmlns:a16="http://schemas.microsoft.com/office/drawing/2014/main" id="{5E7F885B-80E6-4473-9FE5-A5F1EAB48F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2" name="Line 49">
          <a:extLst>
            <a:ext uri="{FF2B5EF4-FFF2-40B4-BE49-F238E27FC236}">
              <a16:creationId xmlns:a16="http://schemas.microsoft.com/office/drawing/2014/main" id="{D49E0CA4-A325-41B1-A75C-96FA1F56A5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3" name="Line 50">
          <a:extLst>
            <a:ext uri="{FF2B5EF4-FFF2-40B4-BE49-F238E27FC236}">
              <a16:creationId xmlns:a16="http://schemas.microsoft.com/office/drawing/2014/main" id="{C7B32408-8028-40E0-8705-38E1F0734F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4" name="Line 51">
          <a:extLst>
            <a:ext uri="{FF2B5EF4-FFF2-40B4-BE49-F238E27FC236}">
              <a16:creationId xmlns:a16="http://schemas.microsoft.com/office/drawing/2014/main" id="{87B3EAED-602B-42D8-91DC-C584FBA53D4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5" name="Line 182">
          <a:extLst>
            <a:ext uri="{FF2B5EF4-FFF2-40B4-BE49-F238E27FC236}">
              <a16:creationId xmlns:a16="http://schemas.microsoft.com/office/drawing/2014/main" id="{74F932FD-6D64-4D8D-A4C6-15295AB896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6" name="Line 183">
          <a:extLst>
            <a:ext uri="{FF2B5EF4-FFF2-40B4-BE49-F238E27FC236}">
              <a16:creationId xmlns:a16="http://schemas.microsoft.com/office/drawing/2014/main" id="{846FC680-A1C1-43D1-ACDD-A6D764141B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7" name="Line 184">
          <a:extLst>
            <a:ext uri="{FF2B5EF4-FFF2-40B4-BE49-F238E27FC236}">
              <a16:creationId xmlns:a16="http://schemas.microsoft.com/office/drawing/2014/main" id="{D5FD6F9F-743C-47D0-AE15-6BD637A8417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8" name="Line 185">
          <a:extLst>
            <a:ext uri="{FF2B5EF4-FFF2-40B4-BE49-F238E27FC236}">
              <a16:creationId xmlns:a16="http://schemas.microsoft.com/office/drawing/2014/main" id="{187ACDC4-ACE8-4CF5-A3B4-B634CD4D8F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9" name="Line 186">
          <a:extLst>
            <a:ext uri="{FF2B5EF4-FFF2-40B4-BE49-F238E27FC236}">
              <a16:creationId xmlns:a16="http://schemas.microsoft.com/office/drawing/2014/main" id="{B2DFE65A-6A37-426A-89CC-0821B1D749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0" name="Line 187">
          <a:extLst>
            <a:ext uri="{FF2B5EF4-FFF2-40B4-BE49-F238E27FC236}">
              <a16:creationId xmlns:a16="http://schemas.microsoft.com/office/drawing/2014/main" id="{043CA78E-DFFD-4BE8-9B37-50A9B5EF0C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1" name="Line 46">
          <a:extLst>
            <a:ext uri="{FF2B5EF4-FFF2-40B4-BE49-F238E27FC236}">
              <a16:creationId xmlns:a16="http://schemas.microsoft.com/office/drawing/2014/main" id="{82869631-BD1E-4314-9F60-43B1FCE1A2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2" name="Line 47">
          <a:extLst>
            <a:ext uri="{FF2B5EF4-FFF2-40B4-BE49-F238E27FC236}">
              <a16:creationId xmlns:a16="http://schemas.microsoft.com/office/drawing/2014/main" id="{0AA25E49-C087-48F7-983F-83EF8CF37A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3" name="Line 48">
          <a:extLst>
            <a:ext uri="{FF2B5EF4-FFF2-40B4-BE49-F238E27FC236}">
              <a16:creationId xmlns:a16="http://schemas.microsoft.com/office/drawing/2014/main" id="{E1FC2267-CAED-42DA-BC3E-28434169FC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4" name="Line 49">
          <a:extLst>
            <a:ext uri="{FF2B5EF4-FFF2-40B4-BE49-F238E27FC236}">
              <a16:creationId xmlns:a16="http://schemas.microsoft.com/office/drawing/2014/main" id="{2C5624DB-BE7C-402E-A00A-FA5850BD87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5" name="Line 50">
          <a:extLst>
            <a:ext uri="{FF2B5EF4-FFF2-40B4-BE49-F238E27FC236}">
              <a16:creationId xmlns:a16="http://schemas.microsoft.com/office/drawing/2014/main" id="{6BE66C34-2F62-40A0-8A0A-6EAB9CCBA2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6" name="Line 51">
          <a:extLst>
            <a:ext uri="{FF2B5EF4-FFF2-40B4-BE49-F238E27FC236}">
              <a16:creationId xmlns:a16="http://schemas.microsoft.com/office/drawing/2014/main" id="{8C481B1A-C088-4453-9D8D-43FC5C2459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7" name="Line 182">
          <a:extLst>
            <a:ext uri="{FF2B5EF4-FFF2-40B4-BE49-F238E27FC236}">
              <a16:creationId xmlns:a16="http://schemas.microsoft.com/office/drawing/2014/main" id="{3A52ED75-D944-4A6B-BE41-47EC52207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8" name="Line 183">
          <a:extLst>
            <a:ext uri="{FF2B5EF4-FFF2-40B4-BE49-F238E27FC236}">
              <a16:creationId xmlns:a16="http://schemas.microsoft.com/office/drawing/2014/main" id="{45C157BE-9E9D-42CB-B6B1-92EDD96C6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9" name="Line 184">
          <a:extLst>
            <a:ext uri="{FF2B5EF4-FFF2-40B4-BE49-F238E27FC236}">
              <a16:creationId xmlns:a16="http://schemas.microsoft.com/office/drawing/2014/main" id="{CFB480B2-C283-40D0-B1EC-E32989F8BF7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0" name="Line 185">
          <a:extLst>
            <a:ext uri="{FF2B5EF4-FFF2-40B4-BE49-F238E27FC236}">
              <a16:creationId xmlns:a16="http://schemas.microsoft.com/office/drawing/2014/main" id="{6B76DA0B-4536-4DA3-80A9-8D86379C99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1" name="Line 186">
          <a:extLst>
            <a:ext uri="{FF2B5EF4-FFF2-40B4-BE49-F238E27FC236}">
              <a16:creationId xmlns:a16="http://schemas.microsoft.com/office/drawing/2014/main" id="{E569C9F7-86D1-464C-9EE7-D96C3A442C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2" name="Line 187">
          <a:extLst>
            <a:ext uri="{FF2B5EF4-FFF2-40B4-BE49-F238E27FC236}">
              <a16:creationId xmlns:a16="http://schemas.microsoft.com/office/drawing/2014/main" id="{EA595AAD-641C-4D85-BD78-B4A6EBE129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3" name="Line 46">
          <a:extLst>
            <a:ext uri="{FF2B5EF4-FFF2-40B4-BE49-F238E27FC236}">
              <a16:creationId xmlns:a16="http://schemas.microsoft.com/office/drawing/2014/main" id="{55CD2946-169B-4677-A99B-09A1567D0DB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4" name="Line 47">
          <a:extLst>
            <a:ext uri="{FF2B5EF4-FFF2-40B4-BE49-F238E27FC236}">
              <a16:creationId xmlns:a16="http://schemas.microsoft.com/office/drawing/2014/main" id="{9F01AB17-978E-4E65-A793-FC4A1477A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5" name="Line 48">
          <a:extLst>
            <a:ext uri="{FF2B5EF4-FFF2-40B4-BE49-F238E27FC236}">
              <a16:creationId xmlns:a16="http://schemas.microsoft.com/office/drawing/2014/main" id="{98EDFBF2-EF28-41B5-B526-454D98211B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6" name="Line 49">
          <a:extLst>
            <a:ext uri="{FF2B5EF4-FFF2-40B4-BE49-F238E27FC236}">
              <a16:creationId xmlns:a16="http://schemas.microsoft.com/office/drawing/2014/main" id="{5A430F96-E424-4820-9519-B51242A0236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7" name="Line 50">
          <a:extLst>
            <a:ext uri="{FF2B5EF4-FFF2-40B4-BE49-F238E27FC236}">
              <a16:creationId xmlns:a16="http://schemas.microsoft.com/office/drawing/2014/main" id="{0808A07E-1E3B-4DB2-BB4F-4EA38E58DE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8" name="Line 51">
          <a:extLst>
            <a:ext uri="{FF2B5EF4-FFF2-40B4-BE49-F238E27FC236}">
              <a16:creationId xmlns:a16="http://schemas.microsoft.com/office/drawing/2014/main" id="{0A642C0D-2949-4175-BE7A-38334D29DF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9" name="Line 182">
          <a:extLst>
            <a:ext uri="{FF2B5EF4-FFF2-40B4-BE49-F238E27FC236}">
              <a16:creationId xmlns:a16="http://schemas.microsoft.com/office/drawing/2014/main" id="{183ED5C9-4103-46FA-857C-35D1BB31AE1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0" name="Line 183">
          <a:extLst>
            <a:ext uri="{FF2B5EF4-FFF2-40B4-BE49-F238E27FC236}">
              <a16:creationId xmlns:a16="http://schemas.microsoft.com/office/drawing/2014/main" id="{679513D5-A9D3-4B37-A8BB-C1AF14ED05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1" name="Line 184">
          <a:extLst>
            <a:ext uri="{FF2B5EF4-FFF2-40B4-BE49-F238E27FC236}">
              <a16:creationId xmlns:a16="http://schemas.microsoft.com/office/drawing/2014/main" id="{0155FB52-6B68-46BD-A9D0-12465436DE1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2" name="Line 185">
          <a:extLst>
            <a:ext uri="{FF2B5EF4-FFF2-40B4-BE49-F238E27FC236}">
              <a16:creationId xmlns:a16="http://schemas.microsoft.com/office/drawing/2014/main" id="{70FCA82D-50D4-4FAC-9228-1E389B4D8D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3" name="Line 186">
          <a:extLst>
            <a:ext uri="{FF2B5EF4-FFF2-40B4-BE49-F238E27FC236}">
              <a16:creationId xmlns:a16="http://schemas.microsoft.com/office/drawing/2014/main" id="{D337241B-EB62-4E44-8300-C2FE219932D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4" name="Line 187">
          <a:extLst>
            <a:ext uri="{FF2B5EF4-FFF2-40B4-BE49-F238E27FC236}">
              <a16:creationId xmlns:a16="http://schemas.microsoft.com/office/drawing/2014/main" id="{3209A18C-35B7-45FC-9E66-CEFD6DC243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5" name="Line 46">
          <a:extLst>
            <a:ext uri="{FF2B5EF4-FFF2-40B4-BE49-F238E27FC236}">
              <a16:creationId xmlns:a16="http://schemas.microsoft.com/office/drawing/2014/main" id="{A7544A3D-1A4C-4862-BE26-5F7ED1283A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6" name="Line 47">
          <a:extLst>
            <a:ext uri="{FF2B5EF4-FFF2-40B4-BE49-F238E27FC236}">
              <a16:creationId xmlns:a16="http://schemas.microsoft.com/office/drawing/2014/main" id="{09204A76-8398-497A-8FD5-3B4D155A4F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7" name="Line 48">
          <a:extLst>
            <a:ext uri="{FF2B5EF4-FFF2-40B4-BE49-F238E27FC236}">
              <a16:creationId xmlns:a16="http://schemas.microsoft.com/office/drawing/2014/main" id="{6CAC1CCB-76E8-4184-BD69-FBE20612D4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8" name="Line 49">
          <a:extLst>
            <a:ext uri="{FF2B5EF4-FFF2-40B4-BE49-F238E27FC236}">
              <a16:creationId xmlns:a16="http://schemas.microsoft.com/office/drawing/2014/main" id="{34BDC96A-CF93-49C1-8C9E-29D8C600605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9" name="Line 50">
          <a:extLst>
            <a:ext uri="{FF2B5EF4-FFF2-40B4-BE49-F238E27FC236}">
              <a16:creationId xmlns:a16="http://schemas.microsoft.com/office/drawing/2014/main" id="{22CC54C0-4713-42F1-8138-9F51382AB7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0" name="Line 51">
          <a:extLst>
            <a:ext uri="{FF2B5EF4-FFF2-40B4-BE49-F238E27FC236}">
              <a16:creationId xmlns:a16="http://schemas.microsoft.com/office/drawing/2014/main" id="{AA05A534-B4FB-4723-AD9A-3225E5BFE6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1" name="Line 182">
          <a:extLst>
            <a:ext uri="{FF2B5EF4-FFF2-40B4-BE49-F238E27FC236}">
              <a16:creationId xmlns:a16="http://schemas.microsoft.com/office/drawing/2014/main" id="{6581E76B-7125-4F59-8D5B-3EF8E84CD9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2" name="Line 183">
          <a:extLst>
            <a:ext uri="{FF2B5EF4-FFF2-40B4-BE49-F238E27FC236}">
              <a16:creationId xmlns:a16="http://schemas.microsoft.com/office/drawing/2014/main" id="{68DC69EC-9060-4D22-93E7-9DAAC2B773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3" name="Line 184">
          <a:extLst>
            <a:ext uri="{FF2B5EF4-FFF2-40B4-BE49-F238E27FC236}">
              <a16:creationId xmlns:a16="http://schemas.microsoft.com/office/drawing/2014/main" id="{2488CC36-E469-4487-B3D6-4881406137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4" name="Line 185">
          <a:extLst>
            <a:ext uri="{FF2B5EF4-FFF2-40B4-BE49-F238E27FC236}">
              <a16:creationId xmlns:a16="http://schemas.microsoft.com/office/drawing/2014/main" id="{A0C2CBC7-BADD-45FB-AFCE-28492A6F41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5" name="Line 186">
          <a:extLst>
            <a:ext uri="{FF2B5EF4-FFF2-40B4-BE49-F238E27FC236}">
              <a16:creationId xmlns:a16="http://schemas.microsoft.com/office/drawing/2014/main" id="{23C27D45-7730-4449-86BD-66FDC19CDBF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6" name="Line 187">
          <a:extLst>
            <a:ext uri="{FF2B5EF4-FFF2-40B4-BE49-F238E27FC236}">
              <a16:creationId xmlns:a16="http://schemas.microsoft.com/office/drawing/2014/main" id="{DA658864-A4F4-4A0C-8F71-DDA4481A0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7" name="Line 46">
          <a:extLst>
            <a:ext uri="{FF2B5EF4-FFF2-40B4-BE49-F238E27FC236}">
              <a16:creationId xmlns:a16="http://schemas.microsoft.com/office/drawing/2014/main" id="{135C4600-F570-44C6-8C34-BA2EBBA41EF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8" name="Line 47">
          <a:extLst>
            <a:ext uri="{FF2B5EF4-FFF2-40B4-BE49-F238E27FC236}">
              <a16:creationId xmlns:a16="http://schemas.microsoft.com/office/drawing/2014/main" id="{6E8BA441-7EEF-44ED-9AF9-AADA3BF0AEC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9" name="Line 48">
          <a:extLst>
            <a:ext uri="{FF2B5EF4-FFF2-40B4-BE49-F238E27FC236}">
              <a16:creationId xmlns:a16="http://schemas.microsoft.com/office/drawing/2014/main" id="{52A65636-95B5-419E-9C74-F0D10EBBB1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0" name="Line 49">
          <a:extLst>
            <a:ext uri="{FF2B5EF4-FFF2-40B4-BE49-F238E27FC236}">
              <a16:creationId xmlns:a16="http://schemas.microsoft.com/office/drawing/2014/main" id="{33A45ED6-F5C3-468F-8744-6B7F1C3CE6E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1" name="Line 50">
          <a:extLst>
            <a:ext uri="{FF2B5EF4-FFF2-40B4-BE49-F238E27FC236}">
              <a16:creationId xmlns:a16="http://schemas.microsoft.com/office/drawing/2014/main" id="{2D347645-FC3D-4C8A-8C54-843588D78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2" name="Line 51">
          <a:extLst>
            <a:ext uri="{FF2B5EF4-FFF2-40B4-BE49-F238E27FC236}">
              <a16:creationId xmlns:a16="http://schemas.microsoft.com/office/drawing/2014/main" id="{2CE1168E-32E2-4CA6-86A5-72EB0065E1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3" name="Line 182">
          <a:extLst>
            <a:ext uri="{FF2B5EF4-FFF2-40B4-BE49-F238E27FC236}">
              <a16:creationId xmlns:a16="http://schemas.microsoft.com/office/drawing/2014/main" id="{7FA2A3BE-AB65-4ABC-8233-6836C3DAB6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4" name="Line 183">
          <a:extLst>
            <a:ext uri="{FF2B5EF4-FFF2-40B4-BE49-F238E27FC236}">
              <a16:creationId xmlns:a16="http://schemas.microsoft.com/office/drawing/2014/main" id="{329420E6-F81F-4B20-98BC-D90B1855B23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5" name="Line 184">
          <a:extLst>
            <a:ext uri="{FF2B5EF4-FFF2-40B4-BE49-F238E27FC236}">
              <a16:creationId xmlns:a16="http://schemas.microsoft.com/office/drawing/2014/main" id="{CDE8099A-8ED4-4296-B2FE-F9B63202127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6" name="Line 185">
          <a:extLst>
            <a:ext uri="{FF2B5EF4-FFF2-40B4-BE49-F238E27FC236}">
              <a16:creationId xmlns:a16="http://schemas.microsoft.com/office/drawing/2014/main" id="{7C4D99F7-A590-4AA0-8BD8-5D1CF5664A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7" name="Line 186">
          <a:extLst>
            <a:ext uri="{FF2B5EF4-FFF2-40B4-BE49-F238E27FC236}">
              <a16:creationId xmlns:a16="http://schemas.microsoft.com/office/drawing/2014/main" id="{693DE1C5-B80B-42FD-B5C3-5E9B557CFB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8" name="Line 187">
          <a:extLst>
            <a:ext uri="{FF2B5EF4-FFF2-40B4-BE49-F238E27FC236}">
              <a16:creationId xmlns:a16="http://schemas.microsoft.com/office/drawing/2014/main" id="{048C7D9A-D4A7-41D2-8FAE-77C1D8658D1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9" name="Line 46">
          <a:extLst>
            <a:ext uri="{FF2B5EF4-FFF2-40B4-BE49-F238E27FC236}">
              <a16:creationId xmlns:a16="http://schemas.microsoft.com/office/drawing/2014/main" id="{EA695976-48CE-4EBC-A75C-9470F2C6E5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0" name="Line 47">
          <a:extLst>
            <a:ext uri="{FF2B5EF4-FFF2-40B4-BE49-F238E27FC236}">
              <a16:creationId xmlns:a16="http://schemas.microsoft.com/office/drawing/2014/main" id="{873FC3F9-CE10-42B2-A082-8F77F38B32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1" name="Line 48">
          <a:extLst>
            <a:ext uri="{FF2B5EF4-FFF2-40B4-BE49-F238E27FC236}">
              <a16:creationId xmlns:a16="http://schemas.microsoft.com/office/drawing/2014/main" id="{2DE82947-3E81-4538-9D3D-6BCD6CC6F0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2" name="Line 49">
          <a:extLst>
            <a:ext uri="{FF2B5EF4-FFF2-40B4-BE49-F238E27FC236}">
              <a16:creationId xmlns:a16="http://schemas.microsoft.com/office/drawing/2014/main" id="{A2545A17-940B-43F9-BB55-31A157612D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3" name="Line 50">
          <a:extLst>
            <a:ext uri="{FF2B5EF4-FFF2-40B4-BE49-F238E27FC236}">
              <a16:creationId xmlns:a16="http://schemas.microsoft.com/office/drawing/2014/main" id="{24494AFD-1D46-44F5-8050-292654AF5C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4" name="Line 51">
          <a:extLst>
            <a:ext uri="{FF2B5EF4-FFF2-40B4-BE49-F238E27FC236}">
              <a16:creationId xmlns:a16="http://schemas.microsoft.com/office/drawing/2014/main" id="{DCC35BBE-CACA-4EBA-9F76-A314B1CB0D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5" name="Line 182">
          <a:extLst>
            <a:ext uri="{FF2B5EF4-FFF2-40B4-BE49-F238E27FC236}">
              <a16:creationId xmlns:a16="http://schemas.microsoft.com/office/drawing/2014/main" id="{F9004695-CC96-41F7-809C-8BDCB426F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6" name="Line 183">
          <a:extLst>
            <a:ext uri="{FF2B5EF4-FFF2-40B4-BE49-F238E27FC236}">
              <a16:creationId xmlns:a16="http://schemas.microsoft.com/office/drawing/2014/main" id="{D188FDED-7514-4B4C-845D-D7CA03C0A26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7" name="Line 184">
          <a:extLst>
            <a:ext uri="{FF2B5EF4-FFF2-40B4-BE49-F238E27FC236}">
              <a16:creationId xmlns:a16="http://schemas.microsoft.com/office/drawing/2014/main" id="{1F8AB45E-3854-47E7-9C94-6127B4147E2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8" name="Line 185">
          <a:extLst>
            <a:ext uri="{FF2B5EF4-FFF2-40B4-BE49-F238E27FC236}">
              <a16:creationId xmlns:a16="http://schemas.microsoft.com/office/drawing/2014/main" id="{A5140567-5DE0-40BF-BFE4-5A02193A49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9" name="Line 186">
          <a:extLst>
            <a:ext uri="{FF2B5EF4-FFF2-40B4-BE49-F238E27FC236}">
              <a16:creationId xmlns:a16="http://schemas.microsoft.com/office/drawing/2014/main" id="{7D77229C-DDF1-4999-BA10-4D5DA45EF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0" name="Line 187">
          <a:extLst>
            <a:ext uri="{FF2B5EF4-FFF2-40B4-BE49-F238E27FC236}">
              <a16:creationId xmlns:a16="http://schemas.microsoft.com/office/drawing/2014/main" id="{C8DDC5F8-DB7D-4097-88DF-49F5725830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1" name="Line 46">
          <a:extLst>
            <a:ext uri="{FF2B5EF4-FFF2-40B4-BE49-F238E27FC236}">
              <a16:creationId xmlns:a16="http://schemas.microsoft.com/office/drawing/2014/main" id="{A430A0F2-A8EB-4BC1-A330-39CC0B2A8B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2" name="Line 47">
          <a:extLst>
            <a:ext uri="{FF2B5EF4-FFF2-40B4-BE49-F238E27FC236}">
              <a16:creationId xmlns:a16="http://schemas.microsoft.com/office/drawing/2014/main" id="{312C807D-F474-49A2-9DB8-CB4CA579A6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3" name="Line 48">
          <a:extLst>
            <a:ext uri="{FF2B5EF4-FFF2-40B4-BE49-F238E27FC236}">
              <a16:creationId xmlns:a16="http://schemas.microsoft.com/office/drawing/2014/main" id="{7ECD6AAD-35C4-4716-ADF4-6F4584F7577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4" name="Line 49">
          <a:extLst>
            <a:ext uri="{FF2B5EF4-FFF2-40B4-BE49-F238E27FC236}">
              <a16:creationId xmlns:a16="http://schemas.microsoft.com/office/drawing/2014/main" id="{23367540-A2EB-4D8A-8CA6-9C2E22F442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5" name="Line 50">
          <a:extLst>
            <a:ext uri="{FF2B5EF4-FFF2-40B4-BE49-F238E27FC236}">
              <a16:creationId xmlns:a16="http://schemas.microsoft.com/office/drawing/2014/main" id="{8EFF1F8A-0D8B-49B1-9EC1-869498C47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6" name="Line 51">
          <a:extLst>
            <a:ext uri="{FF2B5EF4-FFF2-40B4-BE49-F238E27FC236}">
              <a16:creationId xmlns:a16="http://schemas.microsoft.com/office/drawing/2014/main" id="{F2829FCC-A88F-4AD7-99F5-7CBB615006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7" name="Line 182">
          <a:extLst>
            <a:ext uri="{FF2B5EF4-FFF2-40B4-BE49-F238E27FC236}">
              <a16:creationId xmlns:a16="http://schemas.microsoft.com/office/drawing/2014/main" id="{A15C9CCB-A215-4155-8E1D-2F830BE946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8" name="Line 183">
          <a:extLst>
            <a:ext uri="{FF2B5EF4-FFF2-40B4-BE49-F238E27FC236}">
              <a16:creationId xmlns:a16="http://schemas.microsoft.com/office/drawing/2014/main" id="{7B53BBBD-39FC-4464-9C9C-6896D2CBC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9" name="Line 184">
          <a:extLst>
            <a:ext uri="{FF2B5EF4-FFF2-40B4-BE49-F238E27FC236}">
              <a16:creationId xmlns:a16="http://schemas.microsoft.com/office/drawing/2014/main" id="{CA79EC15-25E8-4878-B1B7-5F354CB299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0" name="Line 185">
          <a:extLst>
            <a:ext uri="{FF2B5EF4-FFF2-40B4-BE49-F238E27FC236}">
              <a16:creationId xmlns:a16="http://schemas.microsoft.com/office/drawing/2014/main" id="{20F4A2C8-BDF9-46DE-B524-365EA98906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1" name="Line 186">
          <a:extLst>
            <a:ext uri="{FF2B5EF4-FFF2-40B4-BE49-F238E27FC236}">
              <a16:creationId xmlns:a16="http://schemas.microsoft.com/office/drawing/2014/main" id="{664570AE-FCFD-48A8-9ADE-A7BCC537DA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2" name="Line 187">
          <a:extLst>
            <a:ext uri="{FF2B5EF4-FFF2-40B4-BE49-F238E27FC236}">
              <a16:creationId xmlns:a16="http://schemas.microsoft.com/office/drawing/2014/main" id="{453D11C0-BE7E-40BA-8FEF-BA9ED826CC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3" name="Line 46">
          <a:extLst>
            <a:ext uri="{FF2B5EF4-FFF2-40B4-BE49-F238E27FC236}">
              <a16:creationId xmlns:a16="http://schemas.microsoft.com/office/drawing/2014/main" id="{F59F202C-9217-450C-B469-608A5B7C42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4" name="Line 47">
          <a:extLst>
            <a:ext uri="{FF2B5EF4-FFF2-40B4-BE49-F238E27FC236}">
              <a16:creationId xmlns:a16="http://schemas.microsoft.com/office/drawing/2014/main" id="{B569D92E-3EF6-4E3B-A144-1F446C78F0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5" name="Line 48">
          <a:extLst>
            <a:ext uri="{FF2B5EF4-FFF2-40B4-BE49-F238E27FC236}">
              <a16:creationId xmlns:a16="http://schemas.microsoft.com/office/drawing/2014/main" id="{E14383D5-0F0B-4CD5-957F-3D3AC4FDB45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6" name="Line 49">
          <a:extLst>
            <a:ext uri="{FF2B5EF4-FFF2-40B4-BE49-F238E27FC236}">
              <a16:creationId xmlns:a16="http://schemas.microsoft.com/office/drawing/2014/main" id="{8A13FF70-550A-4355-A31C-E7DF7CD71A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7" name="Line 50">
          <a:extLst>
            <a:ext uri="{FF2B5EF4-FFF2-40B4-BE49-F238E27FC236}">
              <a16:creationId xmlns:a16="http://schemas.microsoft.com/office/drawing/2014/main" id="{AF5284B3-069D-4BA9-AECA-71ED231FA0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8" name="Line 51">
          <a:extLst>
            <a:ext uri="{FF2B5EF4-FFF2-40B4-BE49-F238E27FC236}">
              <a16:creationId xmlns:a16="http://schemas.microsoft.com/office/drawing/2014/main" id="{C3A623B7-9EEA-40EE-8D57-51B3BF07AA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9" name="Line 182">
          <a:extLst>
            <a:ext uri="{FF2B5EF4-FFF2-40B4-BE49-F238E27FC236}">
              <a16:creationId xmlns:a16="http://schemas.microsoft.com/office/drawing/2014/main" id="{5FB23BB6-8F16-4947-A3F2-93B1FE2AC1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0" name="Line 183">
          <a:extLst>
            <a:ext uri="{FF2B5EF4-FFF2-40B4-BE49-F238E27FC236}">
              <a16:creationId xmlns:a16="http://schemas.microsoft.com/office/drawing/2014/main" id="{1F36A3E4-A2B9-47F2-AF37-C03643BF3C9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1" name="Line 184">
          <a:extLst>
            <a:ext uri="{FF2B5EF4-FFF2-40B4-BE49-F238E27FC236}">
              <a16:creationId xmlns:a16="http://schemas.microsoft.com/office/drawing/2014/main" id="{A6BDB5FF-F8AE-4A1F-B4F8-7A376E9F5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2" name="Line 185">
          <a:extLst>
            <a:ext uri="{FF2B5EF4-FFF2-40B4-BE49-F238E27FC236}">
              <a16:creationId xmlns:a16="http://schemas.microsoft.com/office/drawing/2014/main" id="{07F2F3D1-1089-4562-9329-FDF2E0C25C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3" name="Line 186">
          <a:extLst>
            <a:ext uri="{FF2B5EF4-FFF2-40B4-BE49-F238E27FC236}">
              <a16:creationId xmlns:a16="http://schemas.microsoft.com/office/drawing/2014/main" id="{25F9ED9C-6FF8-44C9-9349-119971AA70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4" name="Line 187">
          <a:extLst>
            <a:ext uri="{FF2B5EF4-FFF2-40B4-BE49-F238E27FC236}">
              <a16:creationId xmlns:a16="http://schemas.microsoft.com/office/drawing/2014/main" id="{A644D03E-6F7E-4735-B599-CBEA8CE6E83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5" name="Line 46">
          <a:extLst>
            <a:ext uri="{FF2B5EF4-FFF2-40B4-BE49-F238E27FC236}">
              <a16:creationId xmlns:a16="http://schemas.microsoft.com/office/drawing/2014/main" id="{AEA6AE41-3508-4A0A-9B45-46DE9BAA5D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6" name="Line 47">
          <a:extLst>
            <a:ext uri="{FF2B5EF4-FFF2-40B4-BE49-F238E27FC236}">
              <a16:creationId xmlns:a16="http://schemas.microsoft.com/office/drawing/2014/main" id="{1068ACE8-B439-48AB-874B-7870F90E6E8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7" name="Line 48">
          <a:extLst>
            <a:ext uri="{FF2B5EF4-FFF2-40B4-BE49-F238E27FC236}">
              <a16:creationId xmlns:a16="http://schemas.microsoft.com/office/drawing/2014/main" id="{0F8B9877-03F3-45C0-B692-5F5B35147E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8" name="Line 49">
          <a:extLst>
            <a:ext uri="{FF2B5EF4-FFF2-40B4-BE49-F238E27FC236}">
              <a16:creationId xmlns:a16="http://schemas.microsoft.com/office/drawing/2014/main" id="{2468E78C-F427-4C65-BF51-F29338C02C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9" name="Line 50">
          <a:extLst>
            <a:ext uri="{FF2B5EF4-FFF2-40B4-BE49-F238E27FC236}">
              <a16:creationId xmlns:a16="http://schemas.microsoft.com/office/drawing/2014/main" id="{CB53BA67-A789-453C-9DA6-D46B34492A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0" name="Line 51">
          <a:extLst>
            <a:ext uri="{FF2B5EF4-FFF2-40B4-BE49-F238E27FC236}">
              <a16:creationId xmlns:a16="http://schemas.microsoft.com/office/drawing/2014/main" id="{D33CCEE0-3EBE-4D9E-8CD4-D9E965601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1" name="Line 182">
          <a:extLst>
            <a:ext uri="{FF2B5EF4-FFF2-40B4-BE49-F238E27FC236}">
              <a16:creationId xmlns:a16="http://schemas.microsoft.com/office/drawing/2014/main" id="{657A6C44-4F45-4C02-ACBE-8AB0E116834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2" name="Line 183">
          <a:extLst>
            <a:ext uri="{FF2B5EF4-FFF2-40B4-BE49-F238E27FC236}">
              <a16:creationId xmlns:a16="http://schemas.microsoft.com/office/drawing/2014/main" id="{3208E7F4-185B-4D5D-9668-23B556D63B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3" name="Line 184">
          <a:extLst>
            <a:ext uri="{FF2B5EF4-FFF2-40B4-BE49-F238E27FC236}">
              <a16:creationId xmlns:a16="http://schemas.microsoft.com/office/drawing/2014/main" id="{F4D92D3E-9753-4583-AE64-2F74511B84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4" name="Line 185">
          <a:extLst>
            <a:ext uri="{FF2B5EF4-FFF2-40B4-BE49-F238E27FC236}">
              <a16:creationId xmlns:a16="http://schemas.microsoft.com/office/drawing/2014/main" id="{2B2ABC2C-BF86-4E7F-B85F-5719DC7EE8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5" name="Line 186">
          <a:extLst>
            <a:ext uri="{FF2B5EF4-FFF2-40B4-BE49-F238E27FC236}">
              <a16:creationId xmlns:a16="http://schemas.microsoft.com/office/drawing/2014/main" id="{BD403D0A-338B-4AE3-AF41-3920CFAE13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6" name="Line 187">
          <a:extLst>
            <a:ext uri="{FF2B5EF4-FFF2-40B4-BE49-F238E27FC236}">
              <a16:creationId xmlns:a16="http://schemas.microsoft.com/office/drawing/2014/main" id="{733CD2BD-FD14-49C7-8810-B158817694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7" name="Line 46">
          <a:extLst>
            <a:ext uri="{FF2B5EF4-FFF2-40B4-BE49-F238E27FC236}">
              <a16:creationId xmlns:a16="http://schemas.microsoft.com/office/drawing/2014/main" id="{151F97D8-EB33-4E30-8849-229C41643C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8" name="Line 47">
          <a:extLst>
            <a:ext uri="{FF2B5EF4-FFF2-40B4-BE49-F238E27FC236}">
              <a16:creationId xmlns:a16="http://schemas.microsoft.com/office/drawing/2014/main" id="{40CBFE26-D053-46BF-8D63-C9A402DBC69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9" name="Line 48">
          <a:extLst>
            <a:ext uri="{FF2B5EF4-FFF2-40B4-BE49-F238E27FC236}">
              <a16:creationId xmlns:a16="http://schemas.microsoft.com/office/drawing/2014/main" id="{C4FD0BC9-D7F1-4FAE-8C68-44420670DF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0" name="Line 49">
          <a:extLst>
            <a:ext uri="{FF2B5EF4-FFF2-40B4-BE49-F238E27FC236}">
              <a16:creationId xmlns:a16="http://schemas.microsoft.com/office/drawing/2014/main" id="{5E14E503-02F2-46A1-A9A8-6FF3EC87182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1" name="Line 50">
          <a:extLst>
            <a:ext uri="{FF2B5EF4-FFF2-40B4-BE49-F238E27FC236}">
              <a16:creationId xmlns:a16="http://schemas.microsoft.com/office/drawing/2014/main" id="{648B070D-7C94-4222-A22A-1EFFF75347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2" name="Line 51">
          <a:extLst>
            <a:ext uri="{FF2B5EF4-FFF2-40B4-BE49-F238E27FC236}">
              <a16:creationId xmlns:a16="http://schemas.microsoft.com/office/drawing/2014/main" id="{D7DE6ED4-CF8C-4AFA-94AC-EE0185E6F4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3" name="Line 182">
          <a:extLst>
            <a:ext uri="{FF2B5EF4-FFF2-40B4-BE49-F238E27FC236}">
              <a16:creationId xmlns:a16="http://schemas.microsoft.com/office/drawing/2014/main" id="{743315DD-4229-4881-BC55-5C495BD3096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4" name="Line 183">
          <a:extLst>
            <a:ext uri="{FF2B5EF4-FFF2-40B4-BE49-F238E27FC236}">
              <a16:creationId xmlns:a16="http://schemas.microsoft.com/office/drawing/2014/main" id="{7342AA1D-4349-4068-ABB0-11679378F4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5" name="Line 184">
          <a:extLst>
            <a:ext uri="{FF2B5EF4-FFF2-40B4-BE49-F238E27FC236}">
              <a16:creationId xmlns:a16="http://schemas.microsoft.com/office/drawing/2014/main" id="{F7EE6990-D088-49CE-8DA9-5AC9A638E0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6" name="Line 185">
          <a:extLst>
            <a:ext uri="{FF2B5EF4-FFF2-40B4-BE49-F238E27FC236}">
              <a16:creationId xmlns:a16="http://schemas.microsoft.com/office/drawing/2014/main" id="{AB8D87ED-5FD7-4663-9A95-4E7F9B3FA2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7" name="Line 186">
          <a:extLst>
            <a:ext uri="{FF2B5EF4-FFF2-40B4-BE49-F238E27FC236}">
              <a16:creationId xmlns:a16="http://schemas.microsoft.com/office/drawing/2014/main" id="{C12E09FD-9AF5-40FF-AE71-9EBA377A5B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8" name="Line 187">
          <a:extLst>
            <a:ext uri="{FF2B5EF4-FFF2-40B4-BE49-F238E27FC236}">
              <a16:creationId xmlns:a16="http://schemas.microsoft.com/office/drawing/2014/main" id="{144190F5-F676-49A3-881B-C43A36655D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9" name="Line 46">
          <a:extLst>
            <a:ext uri="{FF2B5EF4-FFF2-40B4-BE49-F238E27FC236}">
              <a16:creationId xmlns:a16="http://schemas.microsoft.com/office/drawing/2014/main" id="{2C7D5D96-A2C4-41B3-94B9-287A1DD63E1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0" name="Line 47">
          <a:extLst>
            <a:ext uri="{FF2B5EF4-FFF2-40B4-BE49-F238E27FC236}">
              <a16:creationId xmlns:a16="http://schemas.microsoft.com/office/drawing/2014/main" id="{F16688B5-BBFB-445D-BECB-C7D5FFFBA2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1" name="Line 48">
          <a:extLst>
            <a:ext uri="{FF2B5EF4-FFF2-40B4-BE49-F238E27FC236}">
              <a16:creationId xmlns:a16="http://schemas.microsoft.com/office/drawing/2014/main" id="{75E12EE8-2FF6-4F25-A92E-3B7D06F3D7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2" name="Line 49">
          <a:extLst>
            <a:ext uri="{FF2B5EF4-FFF2-40B4-BE49-F238E27FC236}">
              <a16:creationId xmlns:a16="http://schemas.microsoft.com/office/drawing/2014/main" id="{EE225A91-A4D7-4D94-9ABE-5F78117734D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3" name="Line 50">
          <a:extLst>
            <a:ext uri="{FF2B5EF4-FFF2-40B4-BE49-F238E27FC236}">
              <a16:creationId xmlns:a16="http://schemas.microsoft.com/office/drawing/2014/main" id="{254B5A11-4F3E-49D2-938A-C085C6199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4" name="Line 51">
          <a:extLst>
            <a:ext uri="{FF2B5EF4-FFF2-40B4-BE49-F238E27FC236}">
              <a16:creationId xmlns:a16="http://schemas.microsoft.com/office/drawing/2014/main" id="{52B25EE4-A5D6-4706-8B29-F1C2AFBFCE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5" name="Line 182">
          <a:extLst>
            <a:ext uri="{FF2B5EF4-FFF2-40B4-BE49-F238E27FC236}">
              <a16:creationId xmlns:a16="http://schemas.microsoft.com/office/drawing/2014/main" id="{90B03DDA-A6D3-46B6-97E2-D25605C7D0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6" name="Line 183">
          <a:extLst>
            <a:ext uri="{FF2B5EF4-FFF2-40B4-BE49-F238E27FC236}">
              <a16:creationId xmlns:a16="http://schemas.microsoft.com/office/drawing/2014/main" id="{F78EF991-A393-4F3A-A860-597EAA46F8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7" name="Line 184">
          <a:extLst>
            <a:ext uri="{FF2B5EF4-FFF2-40B4-BE49-F238E27FC236}">
              <a16:creationId xmlns:a16="http://schemas.microsoft.com/office/drawing/2014/main" id="{B70CDD63-8988-4FA2-8218-C40B81E868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8" name="Line 185">
          <a:extLst>
            <a:ext uri="{FF2B5EF4-FFF2-40B4-BE49-F238E27FC236}">
              <a16:creationId xmlns:a16="http://schemas.microsoft.com/office/drawing/2014/main" id="{A5EE3348-8EA8-4DF1-BBEF-D77EA4B62B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9" name="Line 186">
          <a:extLst>
            <a:ext uri="{FF2B5EF4-FFF2-40B4-BE49-F238E27FC236}">
              <a16:creationId xmlns:a16="http://schemas.microsoft.com/office/drawing/2014/main" id="{D74144E6-5E4D-4024-8A15-8FCD56A737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0" name="Line 187">
          <a:extLst>
            <a:ext uri="{FF2B5EF4-FFF2-40B4-BE49-F238E27FC236}">
              <a16:creationId xmlns:a16="http://schemas.microsoft.com/office/drawing/2014/main" id="{57C37C65-5A0E-49EF-AABF-92A71BE211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1" name="Line 46">
          <a:extLst>
            <a:ext uri="{FF2B5EF4-FFF2-40B4-BE49-F238E27FC236}">
              <a16:creationId xmlns:a16="http://schemas.microsoft.com/office/drawing/2014/main" id="{D4243F2C-C7D1-4254-B6B5-EA1A204F5B8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2" name="Line 47">
          <a:extLst>
            <a:ext uri="{FF2B5EF4-FFF2-40B4-BE49-F238E27FC236}">
              <a16:creationId xmlns:a16="http://schemas.microsoft.com/office/drawing/2014/main" id="{66E8FD8E-AA5D-4950-A280-023E4E5499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3" name="Line 48">
          <a:extLst>
            <a:ext uri="{FF2B5EF4-FFF2-40B4-BE49-F238E27FC236}">
              <a16:creationId xmlns:a16="http://schemas.microsoft.com/office/drawing/2014/main" id="{3CDE7C61-5A16-4F75-AC74-ED8C469245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4" name="Line 49">
          <a:extLst>
            <a:ext uri="{FF2B5EF4-FFF2-40B4-BE49-F238E27FC236}">
              <a16:creationId xmlns:a16="http://schemas.microsoft.com/office/drawing/2014/main" id="{BA409041-CB42-48EA-A784-4563270A81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5" name="Line 50">
          <a:extLst>
            <a:ext uri="{FF2B5EF4-FFF2-40B4-BE49-F238E27FC236}">
              <a16:creationId xmlns:a16="http://schemas.microsoft.com/office/drawing/2014/main" id="{4503D208-C2FB-48B3-B1C8-5EE2DAFCC3B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6" name="Line 51">
          <a:extLst>
            <a:ext uri="{FF2B5EF4-FFF2-40B4-BE49-F238E27FC236}">
              <a16:creationId xmlns:a16="http://schemas.microsoft.com/office/drawing/2014/main" id="{9EC16E44-EA96-4C3E-9A57-C90D674367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7" name="Line 182">
          <a:extLst>
            <a:ext uri="{FF2B5EF4-FFF2-40B4-BE49-F238E27FC236}">
              <a16:creationId xmlns:a16="http://schemas.microsoft.com/office/drawing/2014/main" id="{D34D2592-68BB-4BCC-A71B-D758C2D1C9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8" name="Line 183">
          <a:extLst>
            <a:ext uri="{FF2B5EF4-FFF2-40B4-BE49-F238E27FC236}">
              <a16:creationId xmlns:a16="http://schemas.microsoft.com/office/drawing/2014/main" id="{802E242F-2A5A-4274-97A2-1CC9F197BE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9" name="Line 184">
          <a:extLst>
            <a:ext uri="{FF2B5EF4-FFF2-40B4-BE49-F238E27FC236}">
              <a16:creationId xmlns:a16="http://schemas.microsoft.com/office/drawing/2014/main" id="{D4F21121-404B-442F-B7C1-416C153A36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0" name="Line 185">
          <a:extLst>
            <a:ext uri="{FF2B5EF4-FFF2-40B4-BE49-F238E27FC236}">
              <a16:creationId xmlns:a16="http://schemas.microsoft.com/office/drawing/2014/main" id="{B8241E55-22D8-4D4B-8B6C-5CFD34F90A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1" name="Line 186">
          <a:extLst>
            <a:ext uri="{FF2B5EF4-FFF2-40B4-BE49-F238E27FC236}">
              <a16:creationId xmlns:a16="http://schemas.microsoft.com/office/drawing/2014/main" id="{10310B34-48CF-4140-982D-A019F2728D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2" name="Line 187">
          <a:extLst>
            <a:ext uri="{FF2B5EF4-FFF2-40B4-BE49-F238E27FC236}">
              <a16:creationId xmlns:a16="http://schemas.microsoft.com/office/drawing/2014/main" id="{DC526AA1-5CCC-4BF0-8675-2537C4C2E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3" name="Line 46">
          <a:extLst>
            <a:ext uri="{FF2B5EF4-FFF2-40B4-BE49-F238E27FC236}">
              <a16:creationId xmlns:a16="http://schemas.microsoft.com/office/drawing/2014/main" id="{32378C6E-6024-4A7C-BAEB-2B74FD36E1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4" name="Line 47">
          <a:extLst>
            <a:ext uri="{FF2B5EF4-FFF2-40B4-BE49-F238E27FC236}">
              <a16:creationId xmlns:a16="http://schemas.microsoft.com/office/drawing/2014/main" id="{66ED9D2C-84C8-4F03-B8DF-469B13ECC7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5" name="Line 48">
          <a:extLst>
            <a:ext uri="{FF2B5EF4-FFF2-40B4-BE49-F238E27FC236}">
              <a16:creationId xmlns:a16="http://schemas.microsoft.com/office/drawing/2014/main" id="{5A8737B6-80E8-47E3-8A44-FE8157CAAC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6" name="Line 49">
          <a:extLst>
            <a:ext uri="{FF2B5EF4-FFF2-40B4-BE49-F238E27FC236}">
              <a16:creationId xmlns:a16="http://schemas.microsoft.com/office/drawing/2014/main" id="{F749CD1F-C50D-45E7-A74D-554C84DCB4C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7" name="Line 50">
          <a:extLst>
            <a:ext uri="{FF2B5EF4-FFF2-40B4-BE49-F238E27FC236}">
              <a16:creationId xmlns:a16="http://schemas.microsoft.com/office/drawing/2014/main" id="{BF8CA300-B666-4F46-86AD-AE45E0301C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8" name="Line 51">
          <a:extLst>
            <a:ext uri="{FF2B5EF4-FFF2-40B4-BE49-F238E27FC236}">
              <a16:creationId xmlns:a16="http://schemas.microsoft.com/office/drawing/2014/main" id="{6DFA14A2-7072-4AEA-A638-3640D71366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9" name="Line 182">
          <a:extLst>
            <a:ext uri="{FF2B5EF4-FFF2-40B4-BE49-F238E27FC236}">
              <a16:creationId xmlns:a16="http://schemas.microsoft.com/office/drawing/2014/main" id="{7EBB9B36-EA2E-4BE2-9AB6-90C024EC055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0" name="Line 183">
          <a:extLst>
            <a:ext uri="{FF2B5EF4-FFF2-40B4-BE49-F238E27FC236}">
              <a16:creationId xmlns:a16="http://schemas.microsoft.com/office/drawing/2014/main" id="{7CA22A60-F59D-41FE-A46E-0EDB9D44ACA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1" name="Line 184">
          <a:extLst>
            <a:ext uri="{FF2B5EF4-FFF2-40B4-BE49-F238E27FC236}">
              <a16:creationId xmlns:a16="http://schemas.microsoft.com/office/drawing/2014/main" id="{A8A3CA0F-2AE6-45A9-890D-AA003B72AC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2" name="Line 185">
          <a:extLst>
            <a:ext uri="{FF2B5EF4-FFF2-40B4-BE49-F238E27FC236}">
              <a16:creationId xmlns:a16="http://schemas.microsoft.com/office/drawing/2014/main" id="{A2AA0D14-3044-4CFF-B5C3-CF84EEA646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3" name="Line 186">
          <a:extLst>
            <a:ext uri="{FF2B5EF4-FFF2-40B4-BE49-F238E27FC236}">
              <a16:creationId xmlns:a16="http://schemas.microsoft.com/office/drawing/2014/main" id="{95D81E43-5EAB-43CC-9A85-85634E41F0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4" name="Line 187">
          <a:extLst>
            <a:ext uri="{FF2B5EF4-FFF2-40B4-BE49-F238E27FC236}">
              <a16:creationId xmlns:a16="http://schemas.microsoft.com/office/drawing/2014/main" id="{635BBFB2-6682-4916-AE83-17D85EF412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5" name="Line 46">
          <a:extLst>
            <a:ext uri="{FF2B5EF4-FFF2-40B4-BE49-F238E27FC236}">
              <a16:creationId xmlns:a16="http://schemas.microsoft.com/office/drawing/2014/main" id="{AEF58BCC-25B2-47EE-99BF-4AA8EE3A55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6" name="Line 47">
          <a:extLst>
            <a:ext uri="{FF2B5EF4-FFF2-40B4-BE49-F238E27FC236}">
              <a16:creationId xmlns:a16="http://schemas.microsoft.com/office/drawing/2014/main" id="{EDBA1C1E-F6AA-4358-8F88-4CEB5839414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7" name="Line 48">
          <a:extLst>
            <a:ext uri="{FF2B5EF4-FFF2-40B4-BE49-F238E27FC236}">
              <a16:creationId xmlns:a16="http://schemas.microsoft.com/office/drawing/2014/main" id="{13BD29C6-021B-4011-8BD1-220698AC38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8" name="Line 49">
          <a:extLst>
            <a:ext uri="{FF2B5EF4-FFF2-40B4-BE49-F238E27FC236}">
              <a16:creationId xmlns:a16="http://schemas.microsoft.com/office/drawing/2014/main" id="{364661F0-9FA6-499D-A1F7-729B29C2A4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9" name="Line 50">
          <a:extLst>
            <a:ext uri="{FF2B5EF4-FFF2-40B4-BE49-F238E27FC236}">
              <a16:creationId xmlns:a16="http://schemas.microsoft.com/office/drawing/2014/main" id="{CE574C88-0E1D-4F82-A19E-2B9ED95689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0" name="Line 51">
          <a:extLst>
            <a:ext uri="{FF2B5EF4-FFF2-40B4-BE49-F238E27FC236}">
              <a16:creationId xmlns:a16="http://schemas.microsoft.com/office/drawing/2014/main" id="{24A2C33C-D829-48C7-9225-8096B1DCD5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1" name="Line 182">
          <a:extLst>
            <a:ext uri="{FF2B5EF4-FFF2-40B4-BE49-F238E27FC236}">
              <a16:creationId xmlns:a16="http://schemas.microsoft.com/office/drawing/2014/main" id="{1DD0E097-D3BC-4708-A06F-152B39F756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2" name="Line 183">
          <a:extLst>
            <a:ext uri="{FF2B5EF4-FFF2-40B4-BE49-F238E27FC236}">
              <a16:creationId xmlns:a16="http://schemas.microsoft.com/office/drawing/2014/main" id="{8566EA97-CC78-4E12-921E-D59A9FD528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3" name="Line 184">
          <a:extLst>
            <a:ext uri="{FF2B5EF4-FFF2-40B4-BE49-F238E27FC236}">
              <a16:creationId xmlns:a16="http://schemas.microsoft.com/office/drawing/2014/main" id="{F1E1CD2B-54E7-418C-9080-08C5480AFDF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4" name="Line 185">
          <a:extLst>
            <a:ext uri="{FF2B5EF4-FFF2-40B4-BE49-F238E27FC236}">
              <a16:creationId xmlns:a16="http://schemas.microsoft.com/office/drawing/2014/main" id="{A00E3623-1815-410F-BB43-96E0CDA65F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5" name="Line 186">
          <a:extLst>
            <a:ext uri="{FF2B5EF4-FFF2-40B4-BE49-F238E27FC236}">
              <a16:creationId xmlns:a16="http://schemas.microsoft.com/office/drawing/2014/main" id="{A213E40A-91CA-49CC-8A08-670CD5E1D4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6" name="Line 187">
          <a:extLst>
            <a:ext uri="{FF2B5EF4-FFF2-40B4-BE49-F238E27FC236}">
              <a16:creationId xmlns:a16="http://schemas.microsoft.com/office/drawing/2014/main" id="{83CD08CC-CF20-47DE-96FC-879E0F18A76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7" name="Line 46">
          <a:extLst>
            <a:ext uri="{FF2B5EF4-FFF2-40B4-BE49-F238E27FC236}">
              <a16:creationId xmlns:a16="http://schemas.microsoft.com/office/drawing/2014/main" id="{E64EE0B5-CC18-44F5-B373-6FED20B410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8" name="Line 47">
          <a:extLst>
            <a:ext uri="{FF2B5EF4-FFF2-40B4-BE49-F238E27FC236}">
              <a16:creationId xmlns:a16="http://schemas.microsoft.com/office/drawing/2014/main" id="{C2AE0431-751C-43ED-95E9-F015594F57D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9" name="Line 48">
          <a:extLst>
            <a:ext uri="{FF2B5EF4-FFF2-40B4-BE49-F238E27FC236}">
              <a16:creationId xmlns:a16="http://schemas.microsoft.com/office/drawing/2014/main" id="{2CF7BE17-EE43-4165-A3A0-D95867C0D6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0" name="Line 49">
          <a:extLst>
            <a:ext uri="{FF2B5EF4-FFF2-40B4-BE49-F238E27FC236}">
              <a16:creationId xmlns:a16="http://schemas.microsoft.com/office/drawing/2014/main" id="{78699F91-A901-4885-BB0A-4B28E5089A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1" name="Line 50">
          <a:extLst>
            <a:ext uri="{FF2B5EF4-FFF2-40B4-BE49-F238E27FC236}">
              <a16:creationId xmlns:a16="http://schemas.microsoft.com/office/drawing/2014/main" id="{2DE7C260-31CB-4254-AE75-901A76C5557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2" name="Line 51">
          <a:extLst>
            <a:ext uri="{FF2B5EF4-FFF2-40B4-BE49-F238E27FC236}">
              <a16:creationId xmlns:a16="http://schemas.microsoft.com/office/drawing/2014/main" id="{76C0D9B8-6426-4D3F-BFC9-CEC38D5BC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3" name="Line 182">
          <a:extLst>
            <a:ext uri="{FF2B5EF4-FFF2-40B4-BE49-F238E27FC236}">
              <a16:creationId xmlns:a16="http://schemas.microsoft.com/office/drawing/2014/main" id="{3897BC6D-5C3F-4FAB-8806-DBE5856D596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4" name="Line 183">
          <a:extLst>
            <a:ext uri="{FF2B5EF4-FFF2-40B4-BE49-F238E27FC236}">
              <a16:creationId xmlns:a16="http://schemas.microsoft.com/office/drawing/2014/main" id="{62573E55-FC58-4D73-86A7-CA9839AC8B8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5" name="Line 184">
          <a:extLst>
            <a:ext uri="{FF2B5EF4-FFF2-40B4-BE49-F238E27FC236}">
              <a16:creationId xmlns:a16="http://schemas.microsoft.com/office/drawing/2014/main" id="{01ABCF6E-0BFE-49A3-BB49-38E354C079F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6" name="Line 185">
          <a:extLst>
            <a:ext uri="{FF2B5EF4-FFF2-40B4-BE49-F238E27FC236}">
              <a16:creationId xmlns:a16="http://schemas.microsoft.com/office/drawing/2014/main" id="{C5C412D3-73BA-4654-BD29-2C6B499967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7" name="Line 186">
          <a:extLst>
            <a:ext uri="{FF2B5EF4-FFF2-40B4-BE49-F238E27FC236}">
              <a16:creationId xmlns:a16="http://schemas.microsoft.com/office/drawing/2014/main" id="{189E5774-8A07-4166-8650-E8D9045C6E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8" name="Line 187">
          <a:extLst>
            <a:ext uri="{FF2B5EF4-FFF2-40B4-BE49-F238E27FC236}">
              <a16:creationId xmlns:a16="http://schemas.microsoft.com/office/drawing/2014/main" id="{0F39E9BC-7879-48FF-BD32-7D94F322C8C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9" name="Line 46">
          <a:extLst>
            <a:ext uri="{FF2B5EF4-FFF2-40B4-BE49-F238E27FC236}">
              <a16:creationId xmlns:a16="http://schemas.microsoft.com/office/drawing/2014/main" id="{98641137-22FA-419C-9133-2A901574ED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0" name="Line 47">
          <a:extLst>
            <a:ext uri="{FF2B5EF4-FFF2-40B4-BE49-F238E27FC236}">
              <a16:creationId xmlns:a16="http://schemas.microsoft.com/office/drawing/2014/main" id="{CD66AE19-95FF-4C26-8DEB-DDC7A054E4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1" name="Line 48">
          <a:extLst>
            <a:ext uri="{FF2B5EF4-FFF2-40B4-BE49-F238E27FC236}">
              <a16:creationId xmlns:a16="http://schemas.microsoft.com/office/drawing/2014/main" id="{58C8D45E-B3F1-400A-A060-C512FF2FB3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2" name="Line 49">
          <a:extLst>
            <a:ext uri="{FF2B5EF4-FFF2-40B4-BE49-F238E27FC236}">
              <a16:creationId xmlns:a16="http://schemas.microsoft.com/office/drawing/2014/main" id="{6D967863-837B-4F03-9335-4DBF804EF0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3" name="Line 50">
          <a:extLst>
            <a:ext uri="{FF2B5EF4-FFF2-40B4-BE49-F238E27FC236}">
              <a16:creationId xmlns:a16="http://schemas.microsoft.com/office/drawing/2014/main" id="{C21BEA0F-6861-4BF7-8D69-CC39012686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4" name="Line 51">
          <a:extLst>
            <a:ext uri="{FF2B5EF4-FFF2-40B4-BE49-F238E27FC236}">
              <a16:creationId xmlns:a16="http://schemas.microsoft.com/office/drawing/2014/main" id="{F5D78530-2642-4B89-BE06-4CEA553B4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5" name="Line 182">
          <a:extLst>
            <a:ext uri="{FF2B5EF4-FFF2-40B4-BE49-F238E27FC236}">
              <a16:creationId xmlns:a16="http://schemas.microsoft.com/office/drawing/2014/main" id="{6BB2C8FD-E849-439B-A7FA-4BCADFA560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6" name="Line 183">
          <a:extLst>
            <a:ext uri="{FF2B5EF4-FFF2-40B4-BE49-F238E27FC236}">
              <a16:creationId xmlns:a16="http://schemas.microsoft.com/office/drawing/2014/main" id="{E5129F06-5E71-447E-9AEC-CEEDCFE6E90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7" name="Line 184">
          <a:extLst>
            <a:ext uri="{FF2B5EF4-FFF2-40B4-BE49-F238E27FC236}">
              <a16:creationId xmlns:a16="http://schemas.microsoft.com/office/drawing/2014/main" id="{5D9F7DBF-11AA-49D0-B61D-FAE116DAD0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8" name="Line 185">
          <a:extLst>
            <a:ext uri="{FF2B5EF4-FFF2-40B4-BE49-F238E27FC236}">
              <a16:creationId xmlns:a16="http://schemas.microsoft.com/office/drawing/2014/main" id="{B59862CA-7D74-4BF1-8C3A-741F1DCF1C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9" name="Line 186">
          <a:extLst>
            <a:ext uri="{FF2B5EF4-FFF2-40B4-BE49-F238E27FC236}">
              <a16:creationId xmlns:a16="http://schemas.microsoft.com/office/drawing/2014/main" id="{A488199C-1CB6-4ADF-9605-7ABE24B408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0" name="Line 187">
          <a:extLst>
            <a:ext uri="{FF2B5EF4-FFF2-40B4-BE49-F238E27FC236}">
              <a16:creationId xmlns:a16="http://schemas.microsoft.com/office/drawing/2014/main" id="{79F9BDA4-C061-4FD7-8650-CF105E25028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1" name="Line 46">
          <a:extLst>
            <a:ext uri="{FF2B5EF4-FFF2-40B4-BE49-F238E27FC236}">
              <a16:creationId xmlns:a16="http://schemas.microsoft.com/office/drawing/2014/main" id="{A3E27F6C-C942-4D28-9AD9-6F2F0618F5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2" name="Line 47">
          <a:extLst>
            <a:ext uri="{FF2B5EF4-FFF2-40B4-BE49-F238E27FC236}">
              <a16:creationId xmlns:a16="http://schemas.microsoft.com/office/drawing/2014/main" id="{D0E5B23B-ECA7-4E1D-9400-FECA90E9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3" name="Line 48">
          <a:extLst>
            <a:ext uri="{FF2B5EF4-FFF2-40B4-BE49-F238E27FC236}">
              <a16:creationId xmlns:a16="http://schemas.microsoft.com/office/drawing/2014/main" id="{6401D38E-8B5F-43C7-811A-E8E976E0D8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4" name="Line 49">
          <a:extLst>
            <a:ext uri="{FF2B5EF4-FFF2-40B4-BE49-F238E27FC236}">
              <a16:creationId xmlns:a16="http://schemas.microsoft.com/office/drawing/2014/main" id="{86B350A5-B4E9-4A07-98EE-107381C251B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5" name="Line 50">
          <a:extLst>
            <a:ext uri="{FF2B5EF4-FFF2-40B4-BE49-F238E27FC236}">
              <a16:creationId xmlns:a16="http://schemas.microsoft.com/office/drawing/2014/main" id="{68C7A9AD-E37C-45B4-BB88-E22C0576E74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6" name="Line 51">
          <a:extLst>
            <a:ext uri="{FF2B5EF4-FFF2-40B4-BE49-F238E27FC236}">
              <a16:creationId xmlns:a16="http://schemas.microsoft.com/office/drawing/2014/main" id="{E671C818-3B4A-42C8-99CA-9FD42CC4E1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7" name="Line 182">
          <a:extLst>
            <a:ext uri="{FF2B5EF4-FFF2-40B4-BE49-F238E27FC236}">
              <a16:creationId xmlns:a16="http://schemas.microsoft.com/office/drawing/2014/main" id="{1966900B-BF3D-4D05-9E42-9A2042C55A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8" name="Line 183">
          <a:extLst>
            <a:ext uri="{FF2B5EF4-FFF2-40B4-BE49-F238E27FC236}">
              <a16:creationId xmlns:a16="http://schemas.microsoft.com/office/drawing/2014/main" id="{F5E70158-E407-4A8C-B352-FD1E5A54E2D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9" name="Line 184">
          <a:extLst>
            <a:ext uri="{FF2B5EF4-FFF2-40B4-BE49-F238E27FC236}">
              <a16:creationId xmlns:a16="http://schemas.microsoft.com/office/drawing/2014/main" id="{EA6FEDCC-63FB-4E6D-A843-D300AE48F3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0" name="Line 185">
          <a:extLst>
            <a:ext uri="{FF2B5EF4-FFF2-40B4-BE49-F238E27FC236}">
              <a16:creationId xmlns:a16="http://schemas.microsoft.com/office/drawing/2014/main" id="{651B453F-4491-49C2-A301-FB7058864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1" name="Line 186">
          <a:extLst>
            <a:ext uri="{FF2B5EF4-FFF2-40B4-BE49-F238E27FC236}">
              <a16:creationId xmlns:a16="http://schemas.microsoft.com/office/drawing/2014/main" id="{DE61D9E9-E7D8-4407-B7BA-D179D113460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2" name="Line 187">
          <a:extLst>
            <a:ext uri="{FF2B5EF4-FFF2-40B4-BE49-F238E27FC236}">
              <a16:creationId xmlns:a16="http://schemas.microsoft.com/office/drawing/2014/main" id="{8A61B77C-9BE2-4A92-B617-D1911D191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3" name="Line 46">
          <a:extLst>
            <a:ext uri="{FF2B5EF4-FFF2-40B4-BE49-F238E27FC236}">
              <a16:creationId xmlns:a16="http://schemas.microsoft.com/office/drawing/2014/main" id="{A3463B47-A3E2-40C2-8773-4CD1908E3C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4" name="Line 47">
          <a:extLst>
            <a:ext uri="{FF2B5EF4-FFF2-40B4-BE49-F238E27FC236}">
              <a16:creationId xmlns:a16="http://schemas.microsoft.com/office/drawing/2014/main" id="{D5B02F3A-5FE3-4E63-9329-603C8CA4A9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5" name="Line 48">
          <a:extLst>
            <a:ext uri="{FF2B5EF4-FFF2-40B4-BE49-F238E27FC236}">
              <a16:creationId xmlns:a16="http://schemas.microsoft.com/office/drawing/2014/main" id="{DE88C683-1412-47D7-90E9-E50E62F4733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6" name="Line 49">
          <a:extLst>
            <a:ext uri="{FF2B5EF4-FFF2-40B4-BE49-F238E27FC236}">
              <a16:creationId xmlns:a16="http://schemas.microsoft.com/office/drawing/2014/main" id="{A82B180A-1359-49A3-B4E9-6D572229B0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7" name="Line 50">
          <a:extLst>
            <a:ext uri="{FF2B5EF4-FFF2-40B4-BE49-F238E27FC236}">
              <a16:creationId xmlns:a16="http://schemas.microsoft.com/office/drawing/2014/main" id="{F7F8E5D5-722F-44FE-8173-2B5FC5A089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8" name="Line 51">
          <a:extLst>
            <a:ext uri="{FF2B5EF4-FFF2-40B4-BE49-F238E27FC236}">
              <a16:creationId xmlns:a16="http://schemas.microsoft.com/office/drawing/2014/main" id="{418EBAFE-4ECA-455B-9045-B3F505128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9" name="Line 182">
          <a:extLst>
            <a:ext uri="{FF2B5EF4-FFF2-40B4-BE49-F238E27FC236}">
              <a16:creationId xmlns:a16="http://schemas.microsoft.com/office/drawing/2014/main" id="{9BC8CE86-7AD8-4FF1-8130-95FE7179B0B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0" name="Line 183">
          <a:extLst>
            <a:ext uri="{FF2B5EF4-FFF2-40B4-BE49-F238E27FC236}">
              <a16:creationId xmlns:a16="http://schemas.microsoft.com/office/drawing/2014/main" id="{CA406516-0595-45F9-B80D-F9A9F730E8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1" name="Line 184">
          <a:extLst>
            <a:ext uri="{FF2B5EF4-FFF2-40B4-BE49-F238E27FC236}">
              <a16:creationId xmlns:a16="http://schemas.microsoft.com/office/drawing/2014/main" id="{B8837173-8564-4B25-BB0B-14B2FA3598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2" name="Line 185">
          <a:extLst>
            <a:ext uri="{FF2B5EF4-FFF2-40B4-BE49-F238E27FC236}">
              <a16:creationId xmlns:a16="http://schemas.microsoft.com/office/drawing/2014/main" id="{755C9A1C-5F82-4AC8-974A-D47A53559A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3" name="Line 186">
          <a:extLst>
            <a:ext uri="{FF2B5EF4-FFF2-40B4-BE49-F238E27FC236}">
              <a16:creationId xmlns:a16="http://schemas.microsoft.com/office/drawing/2014/main" id="{0184A3EB-7CC9-48ED-9866-69797872F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4" name="Line 187">
          <a:extLst>
            <a:ext uri="{FF2B5EF4-FFF2-40B4-BE49-F238E27FC236}">
              <a16:creationId xmlns:a16="http://schemas.microsoft.com/office/drawing/2014/main" id="{AB080F59-6A6F-4F1B-A9D8-343D22B652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5" name="Line 46">
          <a:extLst>
            <a:ext uri="{FF2B5EF4-FFF2-40B4-BE49-F238E27FC236}">
              <a16:creationId xmlns:a16="http://schemas.microsoft.com/office/drawing/2014/main" id="{903BF21B-3FF0-4B6F-8731-89E94B644D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6" name="Line 47">
          <a:extLst>
            <a:ext uri="{FF2B5EF4-FFF2-40B4-BE49-F238E27FC236}">
              <a16:creationId xmlns:a16="http://schemas.microsoft.com/office/drawing/2014/main" id="{C8D38917-94D9-4C5B-8F6D-7E6639100C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7" name="Line 48">
          <a:extLst>
            <a:ext uri="{FF2B5EF4-FFF2-40B4-BE49-F238E27FC236}">
              <a16:creationId xmlns:a16="http://schemas.microsoft.com/office/drawing/2014/main" id="{E4389617-BA48-4493-914C-B87F36762C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8" name="Line 49">
          <a:extLst>
            <a:ext uri="{FF2B5EF4-FFF2-40B4-BE49-F238E27FC236}">
              <a16:creationId xmlns:a16="http://schemas.microsoft.com/office/drawing/2014/main" id="{924DF983-9229-4921-9BD4-636676AF08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9" name="Line 50">
          <a:extLst>
            <a:ext uri="{FF2B5EF4-FFF2-40B4-BE49-F238E27FC236}">
              <a16:creationId xmlns:a16="http://schemas.microsoft.com/office/drawing/2014/main" id="{7D20A338-696E-4DCD-8B78-D3E7EF94D81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0" name="Line 51">
          <a:extLst>
            <a:ext uri="{FF2B5EF4-FFF2-40B4-BE49-F238E27FC236}">
              <a16:creationId xmlns:a16="http://schemas.microsoft.com/office/drawing/2014/main" id="{330E44CA-210A-4D6F-B355-3574D5A5E72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1" name="Line 182">
          <a:extLst>
            <a:ext uri="{FF2B5EF4-FFF2-40B4-BE49-F238E27FC236}">
              <a16:creationId xmlns:a16="http://schemas.microsoft.com/office/drawing/2014/main" id="{66E17308-5A48-411E-A20C-5EA1AF175A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2" name="Line 183">
          <a:extLst>
            <a:ext uri="{FF2B5EF4-FFF2-40B4-BE49-F238E27FC236}">
              <a16:creationId xmlns:a16="http://schemas.microsoft.com/office/drawing/2014/main" id="{0311A5C9-AF2E-48F3-BC29-8EE01BE349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3" name="Line 184">
          <a:extLst>
            <a:ext uri="{FF2B5EF4-FFF2-40B4-BE49-F238E27FC236}">
              <a16:creationId xmlns:a16="http://schemas.microsoft.com/office/drawing/2014/main" id="{FE9A27F0-0FBC-4283-BA75-BAC77C69F2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4" name="Line 185">
          <a:extLst>
            <a:ext uri="{FF2B5EF4-FFF2-40B4-BE49-F238E27FC236}">
              <a16:creationId xmlns:a16="http://schemas.microsoft.com/office/drawing/2014/main" id="{E86B4EA1-69CE-463B-9B8E-E19CB3C7A2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5" name="Line 186">
          <a:extLst>
            <a:ext uri="{FF2B5EF4-FFF2-40B4-BE49-F238E27FC236}">
              <a16:creationId xmlns:a16="http://schemas.microsoft.com/office/drawing/2014/main" id="{4119717D-CFBD-4C0F-BD54-224C747111A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6" name="Line 187">
          <a:extLst>
            <a:ext uri="{FF2B5EF4-FFF2-40B4-BE49-F238E27FC236}">
              <a16:creationId xmlns:a16="http://schemas.microsoft.com/office/drawing/2014/main" id="{68225176-3ECB-4F85-98CD-99A882BFF98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7" name="Line 46">
          <a:extLst>
            <a:ext uri="{FF2B5EF4-FFF2-40B4-BE49-F238E27FC236}">
              <a16:creationId xmlns:a16="http://schemas.microsoft.com/office/drawing/2014/main" id="{8B39E636-B41C-496F-BE37-1986C76D900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8" name="Line 47">
          <a:extLst>
            <a:ext uri="{FF2B5EF4-FFF2-40B4-BE49-F238E27FC236}">
              <a16:creationId xmlns:a16="http://schemas.microsoft.com/office/drawing/2014/main" id="{5704FB9F-85DA-4512-ABD1-826E72BA28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9" name="Line 48">
          <a:extLst>
            <a:ext uri="{FF2B5EF4-FFF2-40B4-BE49-F238E27FC236}">
              <a16:creationId xmlns:a16="http://schemas.microsoft.com/office/drawing/2014/main" id="{4A1648FC-1723-466B-A079-24D77DEE54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0" name="Line 49">
          <a:extLst>
            <a:ext uri="{FF2B5EF4-FFF2-40B4-BE49-F238E27FC236}">
              <a16:creationId xmlns:a16="http://schemas.microsoft.com/office/drawing/2014/main" id="{D8514AE3-855F-4FAD-BF7E-45D51D922C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1" name="Line 50">
          <a:extLst>
            <a:ext uri="{FF2B5EF4-FFF2-40B4-BE49-F238E27FC236}">
              <a16:creationId xmlns:a16="http://schemas.microsoft.com/office/drawing/2014/main" id="{3BB4D658-89F1-46CC-98CC-914B28BA42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2" name="Line 51">
          <a:extLst>
            <a:ext uri="{FF2B5EF4-FFF2-40B4-BE49-F238E27FC236}">
              <a16:creationId xmlns:a16="http://schemas.microsoft.com/office/drawing/2014/main" id="{34245A45-06D9-4116-B195-A8A6BBD300F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3" name="Line 182">
          <a:extLst>
            <a:ext uri="{FF2B5EF4-FFF2-40B4-BE49-F238E27FC236}">
              <a16:creationId xmlns:a16="http://schemas.microsoft.com/office/drawing/2014/main" id="{E87492F6-285E-49DD-82BA-1A9A5FF3E30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4" name="Line 183">
          <a:extLst>
            <a:ext uri="{FF2B5EF4-FFF2-40B4-BE49-F238E27FC236}">
              <a16:creationId xmlns:a16="http://schemas.microsoft.com/office/drawing/2014/main" id="{EEAD9C67-D4CF-4DF0-BD43-9440A6EC83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5" name="Line 184">
          <a:extLst>
            <a:ext uri="{FF2B5EF4-FFF2-40B4-BE49-F238E27FC236}">
              <a16:creationId xmlns:a16="http://schemas.microsoft.com/office/drawing/2014/main" id="{A24BB8BE-95C6-417E-8A65-AEBFDB4BD34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6" name="Line 185">
          <a:extLst>
            <a:ext uri="{FF2B5EF4-FFF2-40B4-BE49-F238E27FC236}">
              <a16:creationId xmlns:a16="http://schemas.microsoft.com/office/drawing/2014/main" id="{00CEA303-816F-43CC-BE37-FC5320A3F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7" name="Line 186">
          <a:extLst>
            <a:ext uri="{FF2B5EF4-FFF2-40B4-BE49-F238E27FC236}">
              <a16:creationId xmlns:a16="http://schemas.microsoft.com/office/drawing/2014/main" id="{78BCD722-341A-4645-B708-D909D95131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8" name="Line 187">
          <a:extLst>
            <a:ext uri="{FF2B5EF4-FFF2-40B4-BE49-F238E27FC236}">
              <a16:creationId xmlns:a16="http://schemas.microsoft.com/office/drawing/2014/main" id="{469F1FEC-3C24-4573-ABD1-ACBACC922F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9" name="Line 46">
          <a:extLst>
            <a:ext uri="{FF2B5EF4-FFF2-40B4-BE49-F238E27FC236}">
              <a16:creationId xmlns:a16="http://schemas.microsoft.com/office/drawing/2014/main" id="{CAE2A565-943B-4953-BD37-5D39254E31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0" name="Line 47">
          <a:extLst>
            <a:ext uri="{FF2B5EF4-FFF2-40B4-BE49-F238E27FC236}">
              <a16:creationId xmlns:a16="http://schemas.microsoft.com/office/drawing/2014/main" id="{214CEF6C-707B-43EF-B60A-63013341D67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1" name="Line 48">
          <a:extLst>
            <a:ext uri="{FF2B5EF4-FFF2-40B4-BE49-F238E27FC236}">
              <a16:creationId xmlns:a16="http://schemas.microsoft.com/office/drawing/2014/main" id="{BBE491BE-BD42-4258-AE33-4F524B5A24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2" name="Line 49">
          <a:extLst>
            <a:ext uri="{FF2B5EF4-FFF2-40B4-BE49-F238E27FC236}">
              <a16:creationId xmlns:a16="http://schemas.microsoft.com/office/drawing/2014/main" id="{A329B32F-1D64-469C-87A2-97B7D6049B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3" name="Line 50">
          <a:extLst>
            <a:ext uri="{FF2B5EF4-FFF2-40B4-BE49-F238E27FC236}">
              <a16:creationId xmlns:a16="http://schemas.microsoft.com/office/drawing/2014/main" id="{B7508EAB-64DB-4876-BFC9-8DB0C3C00D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4" name="Line 51">
          <a:extLst>
            <a:ext uri="{FF2B5EF4-FFF2-40B4-BE49-F238E27FC236}">
              <a16:creationId xmlns:a16="http://schemas.microsoft.com/office/drawing/2014/main" id="{CD16BBF3-D055-433D-A8C0-DFF5AD6EBA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5" name="Line 182">
          <a:extLst>
            <a:ext uri="{FF2B5EF4-FFF2-40B4-BE49-F238E27FC236}">
              <a16:creationId xmlns:a16="http://schemas.microsoft.com/office/drawing/2014/main" id="{973B90E8-4464-493E-B97E-1A1E7EB1F44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6" name="Line 183">
          <a:extLst>
            <a:ext uri="{FF2B5EF4-FFF2-40B4-BE49-F238E27FC236}">
              <a16:creationId xmlns:a16="http://schemas.microsoft.com/office/drawing/2014/main" id="{B70952B7-907C-4996-B1FA-AC0C0514D96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7" name="Line 184">
          <a:extLst>
            <a:ext uri="{FF2B5EF4-FFF2-40B4-BE49-F238E27FC236}">
              <a16:creationId xmlns:a16="http://schemas.microsoft.com/office/drawing/2014/main" id="{AD2A53FD-03A0-4CF9-B38E-93DA6D4375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8" name="Line 185">
          <a:extLst>
            <a:ext uri="{FF2B5EF4-FFF2-40B4-BE49-F238E27FC236}">
              <a16:creationId xmlns:a16="http://schemas.microsoft.com/office/drawing/2014/main" id="{1942B6F2-46BA-4C2E-B535-D95BAB45F3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9" name="Line 186">
          <a:extLst>
            <a:ext uri="{FF2B5EF4-FFF2-40B4-BE49-F238E27FC236}">
              <a16:creationId xmlns:a16="http://schemas.microsoft.com/office/drawing/2014/main" id="{8051830F-BB48-4C4F-8408-8C69BC5EC9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0" name="Line 187">
          <a:extLst>
            <a:ext uri="{FF2B5EF4-FFF2-40B4-BE49-F238E27FC236}">
              <a16:creationId xmlns:a16="http://schemas.microsoft.com/office/drawing/2014/main" id="{812E4C61-9DDE-4112-9CA3-2D2F31BF2F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1" name="Line 46">
          <a:extLst>
            <a:ext uri="{FF2B5EF4-FFF2-40B4-BE49-F238E27FC236}">
              <a16:creationId xmlns:a16="http://schemas.microsoft.com/office/drawing/2014/main" id="{B5D36CF2-144F-4A02-BDC4-28AA8C51EDE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2" name="Line 47">
          <a:extLst>
            <a:ext uri="{FF2B5EF4-FFF2-40B4-BE49-F238E27FC236}">
              <a16:creationId xmlns:a16="http://schemas.microsoft.com/office/drawing/2014/main" id="{49A93F75-C903-4147-8C4A-F6E01C3D20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3" name="Line 48">
          <a:extLst>
            <a:ext uri="{FF2B5EF4-FFF2-40B4-BE49-F238E27FC236}">
              <a16:creationId xmlns:a16="http://schemas.microsoft.com/office/drawing/2014/main" id="{6B80E43F-8C73-4545-BD27-F0AC1CF62E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4" name="Line 49">
          <a:extLst>
            <a:ext uri="{FF2B5EF4-FFF2-40B4-BE49-F238E27FC236}">
              <a16:creationId xmlns:a16="http://schemas.microsoft.com/office/drawing/2014/main" id="{38945A3A-6ED9-4AA8-8EF9-1E99A46FD4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5" name="Line 50">
          <a:extLst>
            <a:ext uri="{FF2B5EF4-FFF2-40B4-BE49-F238E27FC236}">
              <a16:creationId xmlns:a16="http://schemas.microsoft.com/office/drawing/2014/main" id="{4C7A60CF-80C9-4AC6-AAF8-D2D34010735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6" name="Line 51">
          <a:extLst>
            <a:ext uri="{FF2B5EF4-FFF2-40B4-BE49-F238E27FC236}">
              <a16:creationId xmlns:a16="http://schemas.microsoft.com/office/drawing/2014/main" id="{0A00D557-DB37-4ED1-9E8E-CE34E5807A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7" name="Line 182">
          <a:extLst>
            <a:ext uri="{FF2B5EF4-FFF2-40B4-BE49-F238E27FC236}">
              <a16:creationId xmlns:a16="http://schemas.microsoft.com/office/drawing/2014/main" id="{222C5978-38F8-4457-892A-A1803C4A2A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8" name="Line 183">
          <a:extLst>
            <a:ext uri="{FF2B5EF4-FFF2-40B4-BE49-F238E27FC236}">
              <a16:creationId xmlns:a16="http://schemas.microsoft.com/office/drawing/2014/main" id="{8F41DEDB-4ABF-4FC4-9DF4-872BF16F6F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9" name="Line 184">
          <a:extLst>
            <a:ext uri="{FF2B5EF4-FFF2-40B4-BE49-F238E27FC236}">
              <a16:creationId xmlns:a16="http://schemas.microsoft.com/office/drawing/2014/main" id="{F48894B7-68F7-4F1B-8FE5-558997D997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0" name="Line 185">
          <a:extLst>
            <a:ext uri="{FF2B5EF4-FFF2-40B4-BE49-F238E27FC236}">
              <a16:creationId xmlns:a16="http://schemas.microsoft.com/office/drawing/2014/main" id="{B72FD950-AB48-4300-8FB9-FE7C00928D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1" name="Line 186">
          <a:extLst>
            <a:ext uri="{FF2B5EF4-FFF2-40B4-BE49-F238E27FC236}">
              <a16:creationId xmlns:a16="http://schemas.microsoft.com/office/drawing/2014/main" id="{83A96EC9-FA18-4D7A-95D4-0F4565D664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2" name="Line 187">
          <a:extLst>
            <a:ext uri="{FF2B5EF4-FFF2-40B4-BE49-F238E27FC236}">
              <a16:creationId xmlns:a16="http://schemas.microsoft.com/office/drawing/2014/main" id="{9A996EDA-8874-4790-80E6-B8C8CFA40D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3" name="Line 46">
          <a:extLst>
            <a:ext uri="{FF2B5EF4-FFF2-40B4-BE49-F238E27FC236}">
              <a16:creationId xmlns:a16="http://schemas.microsoft.com/office/drawing/2014/main" id="{2339A66E-1E56-4E1F-9ADB-077FC8F120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4" name="Line 47">
          <a:extLst>
            <a:ext uri="{FF2B5EF4-FFF2-40B4-BE49-F238E27FC236}">
              <a16:creationId xmlns:a16="http://schemas.microsoft.com/office/drawing/2014/main" id="{77D4251E-449E-4302-BDB8-95ADC9AB464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5" name="Line 48">
          <a:extLst>
            <a:ext uri="{FF2B5EF4-FFF2-40B4-BE49-F238E27FC236}">
              <a16:creationId xmlns:a16="http://schemas.microsoft.com/office/drawing/2014/main" id="{553903B5-DD7A-4974-8A7D-53112CF528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6" name="Line 49">
          <a:extLst>
            <a:ext uri="{FF2B5EF4-FFF2-40B4-BE49-F238E27FC236}">
              <a16:creationId xmlns:a16="http://schemas.microsoft.com/office/drawing/2014/main" id="{C9AC250F-26B2-45D4-8CA1-1C4C986E6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7" name="Line 50">
          <a:extLst>
            <a:ext uri="{FF2B5EF4-FFF2-40B4-BE49-F238E27FC236}">
              <a16:creationId xmlns:a16="http://schemas.microsoft.com/office/drawing/2014/main" id="{40546179-6588-44D0-92DF-59FD6C44890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8" name="Line 51">
          <a:extLst>
            <a:ext uri="{FF2B5EF4-FFF2-40B4-BE49-F238E27FC236}">
              <a16:creationId xmlns:a16="http://schemas.microsoft.com/office/drawing/2014/main" id="{4643C4E7-8338-47AD-9879-7EB26680400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9" name="Line 182">
          <a:extLst>
            <a:ext uri="{FF2B5EF4-FFF2-40B4-BE49-F238E27FC236}">
              <a16:creationId xmlns:a16="http://schemas.microsoft.com/office/drawing/2014/main" id="{E5EE87E7-DBE5-41FE-9BE1-AC84B8E459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0" name="Line 183">
          <a:extLst>
            <a:ext uri="{FF2B5EF4-FFF2-40B4-BE49-F238E27FC236}">
              <a16:creationId xmlns:a16="http://schemas.microsoft.com/office/drawing/2014/main" id="{90289B82-9185-4D25-BD5E-A0C9D6A6308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1" name="Line 184">
          <a:extLst>
            <a:ext uri="{FF2B5EF4-FFF2-40B4-BE49-F238E27FC236}">
              <a16:creationId xmlns:a16="http://schemas.microsoft.com/office/drawing/2014/main" id="{467EDAE0-6729-42F4-94B9-31DEDCF20E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2" name="Line 185">
          <a:extLst>
            <a:ext uri="{FF2B5EF4-FFF2-40B4-BE49-F238E27FC236}">
              <a16:creationId xmlns:a16="http://schemas.microsoft.com/office/drawing/2014/main" id="{1554FEBD-0938-4A7D-B8A5-33448428C98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3" name="Line 186">
          <a:extLst>
            <a:ext uri="{FF2B5EF4-FFF2-40B4-BE49-F238E27FC236}">
              <a16:creationId xmlns:a16="http://schemas.microsoft.com/office/drawing/2014/main" id="{1F6243B4-35EB-46EB-8A27-B9EBC839AE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4" name="Line 187">
          <a:extLst>
            <a:ext uri="{FF2B5EF4-FFF2-40B4-BE49-F238E27FC236}">
              <a16:creationId xmlns:a16="http://schemas.microsoft.com/office/drawing/2014/main" id="{B471EBCD-2EFB-4A29-B100-5FC24EF2DC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5" name="Line 46">
          <a:extLst>
            <a:ext uri="{FF2B5EF4-FFF2-40B4-BE49-F238E27FC236}">
              <a16:creationId xmlns:a16="http://schemas.microsoft.com/office/drawing/2014/main" id="{10345D00-3512-44C6-9F80-1160E89CB3A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6" name="Line 47">
          <a:extLst>
            <a:ext uri="{FF2B5EF4-FFF2-40B4-BE49-F238E27FC236}">
              <a16:creationId xmlns:a16="http://schemas.microsoft.com/office/drawing/2014/main" id="{D798AF06-D6C1-42A2-AA25-A1E2F2A9D2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7" name="Line 48">
          <a:extLst>
            <a:ext uri="{FF2B5EF4-FFF2-40B4-BE49-F238E27FC236}">
              <a16:creationId xmlns:a16="http://schemas.microsoft.com/office/drawing/2014/main" id="{4DE0D4A5-D3FE-47E0-AD7A-02137E28B9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8" name="Line 49">
          <a:extLst>
            <a:ext uri="{FF2B5EF4-FFF2-40B4-BE49-F238E27FC236}">
              <a16:creationId xmlns:a16="http://schemas.microsoft.com/office/drawing/2014/main" id="{EB315D97-B53F-4B17-8972-E48FFFE9CC7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9" name="Line 50">
          <a:extLst>
            <a:ext uri="{FF2B5EF4-FFF2-40B4-BE49-F238E27FC236}">
              <a16:creationId xmlns:a16="http://schemas.microsoft.com/office/drawing/2014/main" id="{5C626E34-CD30-4656-9BE6-12B16F100A3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0" name="Line 51">
          <a:extLst>
            <a:ext uri="{FF2B5EF4-FFF2-40B4-BE49-F238E27FC236}">
              <a16:creationId xmlns:a16="http://schemas.microsoft.com/office/drawing/2014/main" id="{BE7EAF75-65BF-4464-84C6-517E3008E6B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1" name="Line 182">
          <a:extLst>
            <a:ext uri="{FF2B5EF4-FFF2-40B4-BE49-F238E27FC236}">
              <a16:creationId xmlns:a16="http://schemas.microsoft.com/office/drawing/2014/main" id="{1A3E4382-958E-49D8-AAF1-EC544AEDC6A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2" name="Line 183">
          <a:extLst>
            <a:ext uri="{FF2B5EF4-FFF2-40B4-BE49-F238E27FC236}">
              <a16:creationId xmlns:a16="http://schemas.microsoft.com/office/drawing/2014/main" id="{8A7BEEA7-AC8F-461B-BDED-8A7A4B07A93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3" name="Line 184">
          <a:extLst>
            <a:ext uri="{FF2B5EF4-FFF2-40B4-BE49-F238E27FC236}">
              <a16:creationId xmlns:a16="http://schemas.microsoft.com/office/drawing/2014/main" id="{06C62242-961E-43E6-AB89-77FA69EEE4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4" name="Line 185">
          <a:extLst>
            <a:ext uri="{FF2B5EF4-FFF2-40B4-BE49-F238E27FC236}">
              <a16:creationId xmlns:a16="http://schemas.microsoft.com/office/drawing/2014/main" id="{12E1D50D-E2C4-4236-82E9-F4F3BE05D64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5" name="Line 186">
          <a:extLst>
            <a:ext uri="{FF2B5EF4-FFF2-40B4-BE49-F238E27FC236}">
              <a16:creationId xmlns:a16="http://schemas.microsoft.com/office/drawing/2014/main" id="{F7618077-E8A5-4EEC-AD81-B3A423A0912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6" name="Line 187">
          <a:extLst>
            <a:ext uri="{FF2B5EF4-FFF2-40B4-BE49-F238E27FC236}">
              <a16:creationId xmlns:a16="http://schemas.microsoft.com/office/drawing/2014/main" id="{A6D4547B-9A9C-4C48-9FB1-300809B6B41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7" name="Line 46">
          <a:extLst>
            <a:ext uri="{FF2B5EF4-FFF2-40B4-BE49-F238E27FC236}">
              <a16:creationId xmlns:a16="http://schemas.microsoft.com/office/drawing/2014/main" id="{2591B5B9-F599-400A-9E7B-B84A0347E3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8" name="Line 47">
          <a:extLst>
            <a:ext uri="{FF2B5EF4-FFF2-40B4-BE49-F238E27FC236}">
              <a16:creationId xmlns:a16="http://schemas.microsoft.com/office/drawing/2014/main" id="{2FD27A19-3F12-4B64-B0DA-75AC9386BB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9" name="Line 48">
          <a:extLst>
            <a:ext uri="{FF2B5EF4-FFF2-40B4-BE49-F238E27FC236}">
              <a16:creationId xmlns:a16="http://schemas.microsoft.com/office/drawing/2014/main" id="{C02B857C-7FC7-4811-A26E-AA850C43EFA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0" name="Line 49">
          <a:extLst>
            <a:ext uri="{FF2B5EF4-FFF2-40B4-BE49-F238E27FC236}">
              <a16:creationId xmlns:a16="http://schemas.microsoft.com/office/drawing/2014/main" id="{BBB31226-F76B-4477-A353-433181CB26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1" name="Line 50">
          <a:extLst>
            <a:ext uri="{FF2B5EF4-FFF2-40B4-BE49-F238E27FC236}">
              <a16:creationId xmlns:a16="http://schemas.microsoft.com/office/drawing/2014/main" id="{4122B196-E2D0-42B0-A591-2D6CE07303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2" name="Line 51">
          <a:extLst>
            <a:ext uri="{FF2B5EF4-FFF2-40B4-BE49-F238E27FC236}">
              <a16:creationId xmlns:a16="http://schemas.microsoft.com/office/drawing/2014/main" id="{5747F108-739F-494C-A250-91EECFFF59E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3" name="Line 182">
          <a:extLst>
            <a:ext uri="{FF2B5EF4-FFF2-40B4-BE49-F238E27FC236}">
              <a16:creationId xmlns:a16="http://schemas.microsoft.com/office/drawing/2014/main" id="{E80E9A68-5E41-4690-8674-67A2CEB16C1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4" name="Line 183">
          <a:extLst>
            <a:ext uri="{FF2B5EF4-FFF2-40B4-BE49-F238E27FC236}">
              <a16:creationId xmlns:a16="http://schemas.microsoft.com/office/drawing/2014/main" id="{C2282767-4448-4FA3-81D9-509D74B90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5" name="Line 184">
          <a:extLst>
            <a:ext uri="{FF2B5EF4-FFF2-40B4-BE49-F238E27FC236}">
              <a16:creationId xmlns:a16="http://schemas.microsoft.com/office/drawing/2014/main" id="{F76747F1-06A5-4461-9340-1D6CE47F9F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6" name="Line 185">
          <a:extLst>
            <a:ext uri="{FF2B5EF4-FFF2-40B4-BE49-F238E27FC236}">
              <a16:creationId xmlns:a16="http://schemas.microsoft.com/office/drawing/2014/main" id="{709E7C8D-3DA5-4206-A02C-B47B2FB85A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7" name="Line 186">
          <a:extLst>
            <a:ext uri="{FF2B5EF4-FFF2-40B4-BE49-F238E27FC236}">
              <a16:creationId xmlns:a16="http://schemas.microsoft.com/office/drawing/2014/main" id="{28CBEBB8-E8B4-49CA-AE17-B3479B8EBCE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8" name="Line 187">
          <a:extLst>
            <a:ext uri="{FF2B5EF4-FFF2-40B4-BE49-F238E27FC236}">
              <a16:creationId xmlns:a16="http://schemas.microsoft.com/office/drawing/2014/main" id="{66E77DBB-DF15-4F25-BE5E-38B8C46D3F8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9" name="Line 46">
          <a:extLst>
            <a:ext uri="{FF2B5EF4-FFF2-40B4-BE49-F238E27FC236}">
              <a16:creationId xmlns:a16="http://schemas.microsoft.com/office/drawing/2014/main" id="{7856C089-1E23-40ED-9700-170E069C3F2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0" name="Line 47">
          <a:extLst>
            <a:ext uri="{FF2B5EF4-FFF2-40B4-BE49-F238E27FC236}">
              <a16:creationId xmlns:a16="http://schemas.microsoft.com/office/drawing/2014/main" id="{09AF85E9-2789-40AD-A2B3-F2D675B6549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1" name="Line 48">
          <a:extLst>
            <a:ext uri="{FF2B5EF4-FFF2-40B4-BE49-F238E27FC236}">
              <a16:creationId xmlns:a16="http://schemas.microsoft.com/office/drawing/2014/main" id="{4DB547B2-931D-481F-8D9F-76A63FEAF4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2" name="Line 49">
          <a:extLst>
            <a:ext uri="{FF2B5EF4-FFF2-40B4-BE49-F238E27FC236}">
              <a16:creationId xmlns:a16="http://schemas.microsoft.com/office/drawing/2014/main" id="{8F6CE619-6EAB-40F3-B613-B81D8AE627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3" name="Line 50">
          <a:extLst>
            <a:ext uri="{FF2B5EF4-FFF2-40B4-BE49-F238E27FC236}">
              <a16:creationId xmlns:a16="http://schemas.microsoft.com/office/drawing/2014/main" id="{EC6558D2-053D-4934-8DA7-8113A83480F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4" name="Line 51">
          <a:extLst>
            <a:ext uri="{FF2B5EF4-FFF2-40B4-BE49-F238E27FC236}">
              <a16:creationId xmlns:a16="http://schemas.microsoft.com/office/drawing/2014/main" id="{694AB3DE-614D-4486-A6B5-39945C168C5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5" name="Line 182">
          <a:extLst>
            <a:ext uri="{FF2B5EF4-FFF2-40B4-BE49-F238E27FC236}">
              <a16:creationId xmlns:a16="http://schemas.microsoft.com/office/drawing/2014/main" id="{67BCED07-5195-4728-968D-BD21B4B734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6" name="Line 183">
          <a:extLst>
            <a:ext uri="{FF2B5EF4-FFF2-40B4-BE49-F238E27FC236}">
              <a16:creationId xmlns:a16="http://schemas.microsoft.com/office/drawing/2014/main" id="{8B8C8A9D-A782-4EF1-8E07-47D88C6F61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7" name="Line 184">
          <a:extLst>
            <a:ext uri="{FF2B5EF4-FFF2-40B4-BE49-F238E27FC236}">
              <a16:creationId xmlns:a16="http://schemas.microsoft.com/office/drawing/2014/main" id="{5841DFDF-EE4E-4B64-B9A0-802B699759A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8" name="Line 185">
          <a:extLst>
            <a:ext uri="{FF2B5EF4-FFF2-40B4-BE49-F238E27FC236}">
              <a16:creationId xmlns:a16="http://schemas.microsoft.com/office/drawing/2014/main" id="{AC89507C-7FB6-42CC-9C20-C643B98574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9" name="Line 186">
          <a:extLst>
            <a:ext uri="{FF2B5EF4-FFF2-40B4-BE49-F238E27FC236}">
              <a16:creationId xmlns:a16="http://schemas.microsoft.com/office/drawing/2014/main" id="{8B34D33C-5AB1-45F3-9985-BF7198684E1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0" name="Line 187">
          <a:extLst>
            <a:ext uri="{FF2B5EF4-FFF2-40B4-BE49-F238E27FC236}">
              <a16:creationId xmlns:a16="http://schemas.microsoft.com/office/drawing/2014/main" id="{CD7F7255-BFA9-425E-ACDF-40DD3D5928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1" name="Line 46">
          <a:extLst>
            <a:ext uri="{FF2B5EF4-FFF2-40B4-BE49-F238E27FC236}">
              <a16:creationId xmlns:a16="http://schemas.microsoft.com/office/drawing/2014/main" id="{9AD16E65-58EB-4714-B2C4-F4F81E9DF9E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2" name="Line 47">
          <a:extLst>
            <a:ext uri="{FF2B5EF4-FFF2-40B4-BE49-F238E27FC236}">
              <a16:creationId xmlns:a16="http://schemas.microsoft.com/office/drawing/2014/main" id="{CE836A59-A36B-47A4-9D50-20B3AB4A4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3" name="Line 48">
          <a:extLst>
            <a:ext uri="{FF2B5EF4-FFF2-40B4-BE49-F238E27FC236}">
              <a16:creationId xmlns:a16="http://schemas.microsoft.com/office/drawing/2014/main" id="{D3DDFCD9-9E92-4FBF-AD6D-7083117B6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4" name="Line 49">
          <a:extLst>
            <a:ext uri="{FF2B5EF4-FFF2-40B4-BE49-F238E27FC236}">
              <a16:creationId xmlns:a16="http://schemas.microsoft.com/office/drawing/2014/main" id="{D95D3A1F-EABC-4ED3-A9A0-73D274EB169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5" name="Line 50">
          <a:extLst>
            <a:ext uri="{FF2B5EF4-FFF2-40B4-BE49-F238E27FC236}">
              <a16:creationId xmlns:a16="http://schemas.microsoft.com/office/drawing/2014/main" id="{3092EB3C-4B68-4B50-81E7-D934225CB42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6" name="Line 51">
          <a:extLst>
            <a:ext uri="{FF2B5EF4-FFF2-40B4-BE49-F238E27FC236}">
              <a16:creationId xmlns:a16="http://schemas.microsoft.com/office/drawing/2014/main" id="{1763510A-048D-4F53-8024-CD76BF59597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7" name="Line 182">
          <a:extLst>
            <a:ext uri="{FF2B5EF4-FFF2-40B4-BE49-F238E27FC236}">
              <a16:creationId xmlns:a16="http://schemas.microsoft.com/office/drawing/2014/main" id="{C56D10AB-49A4-4AA7-AC74-F436F173B2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8" name="Line 183">
          <a:extLst>
            <a:ext uri="{FF2B5EF4-FFF2-40B4-BE49-F238E27FC236}">
              <a16:creationId xmlns:a16="http://schemas.microsoft.com/office/drawing/2014/main" id="{3EDCF0B8-4442-461E-A575-FAF4991BBDA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9" name="Line 184">
          <a:extLst>
            <a:ext uri="{FF2B5EF4-FFF2-40B4-BE49-F238E27FC236}">
              <a16:creationId xmlns:a16="http://schemas.microsoft.com/office/drawing/2014/main" id="{A7173C93-4575-4CC7-9DD3-0099F98CDA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0" name="Line 185">
          <a:extLst>
            <a:ext uri="{FF2B5EF4-FFF2-40B4-BE49-F238E27FC236}">
              <a16:creationId xmlns:a16="http://schemas.microsoft.com/office/drawing/2014/main" id="{73575D18-7942-4FEB-9024-0C6EA52870F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1" name="Line 186">
          <a:extLst>
            <a:ext uri="{FF2B5EF4-FFF2-40B4-BE49-F238E27FC236}">
              <a16:creationId xmlns:a16="http://schemas.microsoft.com/office/drawing/2014/main" id="{15427D5C-382B-40D5-AADC-8A1FFFD347A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2" name="Line 187">
          <a:extLst>
            <a:ext uri="{FF2B5EF4-FFF2-40B4-BE49-F238E27FC236}">
              <a16:creationId xmlns:a16="http://schemas.microsoft.com/office/drawing/2014/main" id="{9E556BF4-6E1B-462A-8F78-E3DCFF6059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3" name="Line 46">
          <a:extLst>
            <a:ext uri="{FF2B5EF4-FFF2-40B4-BE49-F238E27FC236}">
              <a16:creationId xmlns:a16="http://schemas.microsoft.com/office/drawing/2014/main" id="{06F7C678-8C75-4C69-8440-562ABB42381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4" name="Line 47">
          <a:extLst>
            <a:ext uri="{FF2B5EF4-FFF2-40B4-BE49-F238E27FC236}">
              <a16:creationId xmlns:a16="http://schemas.microsoft.com/office/drawing/2014/main" id="{7A9A1A81-B460-4C1E-9FB1-39D7A0FBD3F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5" name="Line 48">
          <a:extLst>
            <a:ext uri="{FF2B5EF4-FFF2-40B4-BE49-F238E27FC236}">
              <a16:creationId xmlns:a16="http://schemas.microsoft.com/office/drawing/2014/main" id="{00871F3A-1278-47AD-A83D-DF53EF26AC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6" name="Line 49">
          <a:extLst>
            <a:ext uri="{FF2B5EF4-FFF2-40B4-BE49-F238E27FC236}">
              <a16:creationId xmlns:a16="http://schemas.microsoft.com/office/drawing/2014/main" id="{23859C67-EA59-4334-95FC-31A17978EC6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7" name="Line 50">
          <a:extLst>
            <a:ext uri="{FF2B5EF4-FFF2-40B4-BE49-F238E27FC236}">
              <a16:creationId xmlns:a16="http://schemas.microsoft.com/office/drawing/2014/main" id="{63227B8B-1DCD-4BC4-A0ED-E3DB6EC42C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8" name="Line 51">
          <a:extLst>
            <a:ext uri="{FF2B5EF4-FFF2-40B4-BE49-F238E27FC236}">
              <a16:creationId xmlns:a16="http://schemas.microsoft.com/office/drawing/2014/main" id="{A39133B3-2ECD-4963-8B43-322F3E7E4DD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9" name="Line 182">
          <a:extLst>
            <a:ext uri="{FF2B5EF4-FFF2-40B4-BE49-F238E27FC236}">
              <a16:creationId xmlns:a16="http://schemas.microsoft.com/office/drawing/2014/main" id="{EE514E72-E958-4FFC-9B39-EB8B873818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0" name="Line 183">
          <a:extLst>
            <a:ext uri="{FF2B5EF4-FFF2-40B4-BE49-F238E27FC236}">
              <a16:creationId xmlns:a16="http://schemas.microsoft.com/office/drawing/2014/main" id="{6D7E6F91-4395-4B0E-B80F-8F314CA16D8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1" name="Line 184">
          <a:extLst>
            <a:ext uri="{FF2B5EF4-FFF2-40B4-BE49-F238E27FC236}">
              <a16:creationId xmlns:a16="http://schemas.microsoft.com/office/drawing/2014/main" id="{885456B7-E8C8-456F-B341-73B817932C3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2" name="Line 185">
          <a:extLst>
            <a:ext uri="{FF2B5EF4-FFF2-40B4-BE49-F238E27FC236}">
              <a16:creationId xmlns:a16="http://schemas.microsoft.com/office/drawing/2014/main" id="{5B2DE55C-43A6-499C-80F4-4588C3E9B83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3" name="Line 186">
          <a:extLst>
            <a:ext uri="{FF2B5EF4-FFF2-40B4-BE49-F238E27FC236}">
              <a16:creationId xmlns:a16="http://schemas.microsoft.com/office/drawing/2014/main" id="{2DB581AF-2083-46C9-A98D-4B35CB3E5EC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4" name="Line 187">
          <a:extLst>
            <a:ext uri="{FF2B5EF4-FFF2-40B4-BE49-F238E27FC236}">
              <a16:creationId xmlns:a16="http://schemas.microsoft.com/office/drawing/2014/main" id="{ACD8FCEC-4CF2-4400-A0F3-9B3275CE9D8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5" name="Line 46">
          <a:extLst>
            <a:ext uri="{FF2B5EF4-FFF2-40B4-BE49-F238E27FC236}">
              <a16:creationId xmlns:a16="http://schemas.microsoft.com/office/drawing/2014/main" id="{5B48011F-3BA0-41AB-8D13-8CD7AC2214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6" name="Line 47">
          <a:extLst>
            <a:ext uri="{FF2B5EF4-FFF2-40B4-BE49-F238E27FC236}">
              <a16:creationId xmlns:a16="http://schemas.microsoft.com/office/drawing/2014/main" id="{46D15168-C725-49EA-BE7D-6CEB13E6047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7" name="Line 48">
          <a:extLst>
            <a:ext uri="{FF2B5EF4-FFF2-40B4-BE49-F238E27FC236}">
              <a16:creationId xmlns:a16="http://schemas.microsoft.com/office/drawing/2014/main" id="{CF136065-586C-47B9-8403-43F0BA3E8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8" name="Line 49">
          <a:extLst>
            <a:ext uri="{FF2B5EF4-FFF2-40B4-BE49-F238E27FC236}">
              <a16:creationId xmlns:a16="http://schemas.microsoft.com/office/drawing/2014/main" id="{A936C533-4822-4241-8456-920DF01EED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9" name="Line 50">
          <a:extLst>
            <a:ext uri="{FF2B5EF4-FFF2-40B4-BE49-F238E27FC236}">
              <a16:creationId xmlns:a16="http://schemas.microsoft.com/office/drawing/2014/main" id="{EC8D0D5A-8891-4BA6-9F5B-EDDF4A9C6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0" name="Line 51">
          <a:extLst>
            <a:ext uri="{FF2B5EF4-FFF2-40B4-BE49-F238E27FC236}">
              <a16:creationId xmlns:a16="http://schemas.microsoft.com/office/drawing/2014/main" id="{0DEAEF6B-C3FA-41A6-89CF-4AEBEB5AFC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1" name="Line 182">
          <a:extLst>
            <a:ext uri="{FF2B5EF4-FFF2-40B4-BE49-F238E27FC236}">
              <a16:creationId xmlns:a16="http://schemas.microsoft.com/office/drawing/2014/main" id="{10E1496B-51A7-4DE3-99FB-6E416847A4D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2" name="Line 183">
          <a:extLst>
            <a:ext uri="{FF2B5EF4-FFF2-40B4-BE49-F238E27FC236}">
              <a16:creationId xmlns:a16="http://schemas.microsoft.com/office/drawing/2014/main" id="{0778F02D-F979-4CA5-BDDC-2A17E136A60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3" name="Line 184">
          <a:extLst>
            <a:ext uri="{FF2B5EF4-FFF2-40B4-BE49-F238E27FC236}">
              <a16:creationId xmlns:a16="http://schemas.microsoft.com/office/drawing/2014/main" id="{C94B27D4-F646-48CF-99D1-E81E2E5A05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4" name="Line 185">
          <a:extLst>
            <a:ext uri="{FF2B5EF4-FFF2-40B4-BE49-F238E27FC236}">
              <a16:creationId xmlns:a16="http://schemas.microsoft.com/office/drawing/2014/main" id="{BB3E2E00-48C5-4F53-8F53-9AEECD19A8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5" name="Line 186">
          <a:extLst>
            <a:ext uri="{FF2B5EF4-FFF2-40B4-BE49-F238E27FC236}">
              <a16:creationId xmlns:a16="http://schemas.microsoft.com/office/drawing/2014/main" id="{74F6B667-CD98-4A82-9EF2-56D2E75F2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6" name="Line 187">
          <a:extLst>
            <a:ext uri="{FF2B5EF4-FFF2-40B4-BE49-F238E27FC236}">
              <a16:creationId xmlns:a16="http://schemas.microsoft.com/office/drawing/2014/main" id="{72B5EFA8-6370-460F-93D6-5C3EDEE1E48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7" name="Line 46">
          <a:extLst>
            <a:ext uri="{FF2B5EF4-FFF2-40B4-BE49-F238E27FC236}">
              <a16:creationId xmlns:a16="http://schemas.microsoft.com/office/drawing/2014/main" id="{C528FC82-60A2-46F2-89CD-4537471500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8" name="Line 47">
          <a:extLst>
            <a:ext uri="{FF2B5EF4-FFF2-40B4-BE49-F238E27FC236}">
              <a16:creationId xmlns:a16="http://schemas.microsoft.com/office/drawing/2014/main" id="{95299F23-A649-4A39-A908-3A50012BBE2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9" name="Line 48">
          <a:extLst>
            <a:ext uri="{FF2B5EF4-FFF2-40B4-BE49-F238E27FC236}">
              <a16:creationId xmlns:a16="http://schemas.microsoft.com/office/drawing/2014/main" id="{BF046B0C-2663-4DD1-9259-9FA327DBA16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0" name="Line 49">
          <a:extLst>
            <a:ext uri="{FF2B5EF4-FFF2-40B4-BE49-F238E27FC236}">
              <a16:creationId xmlns:a16="http://schemas.microsoft.com/office/drawing/2014/main" id="{6BA9D270-7488-409D-B997-F9C7934BCFC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1" name="Line 50">
          <a:extLst>
            <a:ext uri="{FF2B5EF4-FFF2-40B4-BE49-F238E27FC236}">
              <a16:creationId xmlns:a16="http://schemas.microsoft.com/office/drawing/2014/main" id="{F3493431-411E-42A6-B8AA-DD25CD7BB0A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2" name="Line 51">
          <a:extLst>
            <a:ext uri="{FF2B5EF4-FFF2-40B4-BE49-F238E27FC236}">
              <a16:creationId xmlns:a16="http://schemas.microsoft.com/office/drawing/2014/main" id="{6AD6C81D-14C7-43E6-9952-D04C307314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3" name="Line 182">
          <a:extLst>
            <a:ext uri="{FF2B5EF4-FFF2-40B4-BE49-F238E27FC236}">
              <a16:creationId xmlns:a16="http://schemas.microsoft.com/office/drawing/2014/main" id="{25B37009-097A-414D-9CDE-532FEBFABFD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4" name="Line 183">
          <a:extLst>
            <a:ext uri="{FF2B5EF4-FFF2-40B4-BE49-F238E27FC236}">
              <a16:creationId xmlns:a16="http://schemas.microsoft.com/office/drawing/2014/main" id="{FFD8A232-8FBC-4110-B3E1-A0A74C4824A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5" name="Line 184">
          <a:extLst>
            <a:ext uri="{FF2B5EF4-FFF2-40B4-BE49-F238E27FC236}">
              <a16:creationId xmlns:a16="http://schemas.microsoft.com/office/drawing/2014/main" id="{A640D403-3CA9-47CB-AE8A-008BF182D0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6" name="Line 185">
          <a:extLst>
            <a:ext uri="{FF2B5EF4-FFF2-40B4-BE49-F238E27FC236}">
              <a16:creationId xmlns:a16="http://schemas.microsoft.com/office/drawing/2014/main" id="{CF4A7465-800D-46A0-B88E-62B9BA5FB23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7" name="Line 186">
          <a:extLst>
            <a:ext uri="{FF2B5EF4-FFF2-40B4-BE49-F238E27FC236}">
              <a16:creationId xmlns:a16="http://schemas.microsoft.com/office/drawing/2014/main" id="{7226DB96-1EF5-4FEA-A5F1-A8D7A9C5F8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8" name="Line 187">
          <a:extLst>
            <a:ext uri="{FF2B5EF4-FFF2-40B4-BE49-F238E27FC236}">
              <a16:creationId xmlns:a16="http://schemas.microsoft.com/office/drawing/2014/main" id="{BE8691B9-6A6A-44B0-A54A-F205B2B239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9" name="Line 46">
          <a:extLst>
            <a:ext uri="{FF2B5EF4-FFF2-40B4-BE49-F238E27FC236}">
              <a16:creationId xmlns:a16="http://schemas.microsoft.com/office/drawing/2014/main" id="{6120231C-BE78-4C1B-ABC9-2BCB14DCB0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0" name="Line 47">
          <a:extLst>
            <a:ext uri="{FF2B5EF4-FFF2-40B4-BE49-F238E27FC236}">
              <a16:creationId xmlns:a16="http://schemas.microsoft.com/office/drawing/2014/main" id="{2C9B18D8-C416-428D-9F76-6B3548FA08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1" name="Line 48">
          <a:extLst>
            <a:ext uri="{FF2B5EF4-FFF2-40B4-BE49-F238E27FC236}">
              <a16:creationId xmlns:a16="http://schemas.microsoft.com/office/drawing/2014/main" id="{632CE1F0-1823-46BB-A865-2FDA2BA1070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2" name="Line 49">
          <a:extLst>
            <a:ext uri="{FF2B5EF4-FFF2-40B4-BE49-F238E27FC236}">
              <a16:creationId xmlns:a16="http://schemas.microsoft.com/office/drawing/2014/main" id="{9BA17453-FF2F-452F-AC64-C684F25ED79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3" name="Line 50">
          <a:extLst>
            <a:ext uri="{FF2B5EF4-FFF2-40B4-BE49-F238E27FC236}">
              <a16:creationId xmlns:a16="http://schemas.microsoft.com/office/drawing/2014/main" id="{DA98D53E-FC6E-44C3-ACA9-44D195A585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4" name="Line 51">
          <a:extLst>
            <a:ext uri="{FF2B5EF4-FFF2-40B4-BE49-F238E27FC236}">
              <a16:creationId xmlns:a16="http://schemas.microsoft.com/office/drawing/2014/main" id="{CD75B1B1-B230-40E4-960F-0DDC8092E4A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5" name="Line 182">
          <a:extLst>
            <a:ext uri="{FF2B5EF4-FFF2-40B4-BE49-F238E27FC236}">
              <a16:creationId xmlns:a16="http://schemas.microsoft.com/office/drawing/2014/main" id="{730E053C-3C6E-4E9A-9F4C-FB712997F0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6" name="Line 183">
          <a:extLst>
            <a:ext uri="{FF2B5EF4-FFF2-40B4-BE49-F238E27FC236}">
              <a16:creationId xmlns:a16="http://schemas.microsoft.com/office/drawing/2014/main" id="{536C179E-7749-41EA-B418-B7C439A007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7" name="Line 184">
          <a:extLst>
            <a:ext uri="{FF2B5EF4-FFF2-40B4-BE49-F238E27FC236}">
              <a16:creationId xmlns:a16="http://schemas.microsoft.com/office/drawing/2014/main" id="{623F39C7-6E6B-4B0B-82F0-BBFA4544615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8" name="Line 185">
          <a:extLst>
            <a:ext uri="{FF2B5EF4-FFF2-40B4-BE49-F238E27FC236}">
              <a16:creationId xmlns:a16="http://schemas.microsoft.com/office/drawing/2014/main" id="{BB3418CE-D564-460D-B661-2F339969D47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9" name="Line 186">
          <a:extLst>
            <a:ext uri="{FF2B5EF4-FFF2-40B4-BE49-F238E27FC236}">
              <a16:creationId xmlns:a16="http://schemas.microsoft.com/office/drawing/2014/main" id="{17732030-8E1A-466F-9D59-BA46F310A51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0" name="Line 187">
          <a:extLst>
            <a:ext uri="{FF2B5EF4-FFF2-40B4-BE49-F238E27FC236}">
              <a16:creationId xmlns:a16="http://schemas.microsoft.com/office/drawing/2014/main" id="{613A3686-C2FC-460C-B612-9728208B47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1" name="Line 46">
          <a:extLst>
            <a:ext uri="{FF2B5EF4-FFF2-40B4-BE49-F238E27FC236}">
              <a16:creationId xmlns:a16="http://schemas.microsoft.com/office/drawing/2014/main" id="{711796E6-9218-44E1-9CB6-A28EEEC233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2" name="Line 47">
          <a:extLst>
            <a:ext uri="{FF2B5EF4-FFF2-40B4-BE49-F238E27FC236}">
              <a16:creationId xmlns:a16="http://schemas.microsoft.com/office/drawing/2014/main" id="{7DF3358D-83A7-4218-98F7-7AB0E80F04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3" name="Line 48">
          <a:extLst>
            <a:ext uri="{FF2B5EF4-FFF2-40B4-BE49-F238E27FC236}">
              <a16:creationId xmlns:a16="http://schemas.microsoft.com/office/drawing/2014/main" id="{054002C6-9A6D-4E50-BFE4-566EF3C9AF0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4" name="Line 49">
          <a:extLst>
            <a:ext uri="{FF2B5EF4-FFF2-40B4-BE49-F238E27FC236}">
              <a16:creationId xmlns:a16="http://schemas.microsoft.com/office/drawing/2014/main" id="{B8A71628-493F-4190-8D3B-7843EEDC75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5" name="Line 50">
          <a:extLst>
            <a:ext uri="{FF2B5EF4-FFF2-40B4-BE49-F238E27FC236}">
              <a16:creationId xmlns:a16="http://schemas.microsoft.com/office/drawing/2014/main" id="{0D066DA2-592F-44A4-AEEB-65A0A7BBB3F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6" name="Line 51">
          <a:extLst>
            <a:ext uri="{FF2B5EF4-FFF2-40B4-BE49-F238E27FC236}">
              <a16:creationId xmlns:a16="http://schemas.microsoft.com/office/drawing/2014/main" id="{BDA295BD-DB7E-411A-8197-2D7B852A8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7" name="Line 182">
          <a:extLst>
            <a:ext uri="{FF2B5EF4-FFF2-40B4-BE49-F238E27FC236}">
              <a16:creationId xmlns:a16="http://schemas.microsoft.com/office/drawing/2014/main" id="{AEF8B0D8-5F1C-4126-8DE5-2C709E2A2E2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8" name="Line 183">
          <a:extLst>
            <a:ext uri="{FF2B5EF4-FFF2-40B4-BE49-F238E27FC236}">
              <a16:creationId xmlns:a16="http://schemas.microsoft.com/office/drawing/2014/main" id="{FA3D3DBB-96D1-47B5-A10D-02A01050A3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9" name="Line 184">
          <a:extLst>
            <a:ext uri="{FF2B5EF4-FFF2-40B4-BE49-F238E27FC236}">
              <a16:creationId xmlns:a16="http://schemas.microsoft.com/office/drawing/2014/main" id="{580D3B48-E89B-4117-9C64-05E8528A6D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0" name="Line 185">
          <a:extLst>
            <a:ext uri="{FF2B5EF4-FFF2-40B4-BE49-F238E27FC236}">
              <a16:creationId xmlns:a16="http://schemas.microsoft.com/office/drawing/2014/main" id="{54386A6B-C7AF-4F04-86DD-D5B916B0249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1" name="Line 186">
          <a:extLst>
            <a:ext uri="{FF2B5EF4-FFF2-40B4-BE49-F238E27FC236}">
              <a16:creationId xmlns:a16="http://schemas.microsoft.com/office/drawing/2014/main" id="{D2118E76-FD88-42D4-A267-149019D68D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2" name="Line 187">
          <a:extLst>
            <a:ext uri="{FF2B5EF4-FFF2-40B4-BE49-F238E27FC236}">
              <a16:creationId xmlns:a16="http://schemas.microsoft.com/office/drawing/2014/main" id="{955556EC-1DE2-4021-9C5A-A58266EABD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3" name="Line 46">
          <a:extLst>
            <a:ext uri="{FF2B5EF4-FFF2-40B4-BE49-F238E27FC236}">
              <a16:creationId xmlns:a16="http://schemas.microsoft.com/office/drawing/2014/main" id="{0DD5FF95-2E66-445F-AD8C-AB8B7505C0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4" name="Line 47">
          <a:extLst>
            <a:ext uri="{FF2B5EF4-FFF2-40B4-BE49-F238E27FC236}">
              <a16:creationId xmlns:a16="http://schemas.microsoft.com/office/drawing/2014/main" id="{475042E8-9DA8-4D82-AA69-FF469838248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5" name="Line 48">
          <a:extLst>
            <a:ext uri="{FF2B5EF4-FFF2-40B4-BE49-F238E27FC236}">
              <a16:creationId xmlns:a16="http://schemas.microsoft.com/office/drawing/2014/main" id="{2C1074CA-750A-441D-8C87-C2F8AEDEB84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6" name="Line 49">
          <a:extLst>
            <a:ext uri="{FF2B5EF4-FFF2-40B4-BE49-F238E27FC236}">
              <a16:creationId xmlns:a16="http://schemas.microsoft.com/office/drawing/2014/main" id="{0559B696-3126-4B10-AAD8-E60D38014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7" name="Line 50">
          <a:extLst>
            <a:ext uri="{FF2B5EF4-FFF2-40B4-BE49-F238E27FC236}">
              <a16:creationId xmlns:a16="http://schemas.microsoft.com/office/drawing/2014/main" id="{44D321C4-ECCA-4964-9E85-3406E3F72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8" name="Line 51">
          <a:extLst>
            <a:ext uri="{FF2B5EF4-FFF2-40B4-BE49-F238E27FC236}">
              <a16:creationId xmlns:a16="http://schemas.microsoft.com/office/drawing/2014/main" id="{EC591C6A-92B5-49EF-9633-BA3C2C054BF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9" name="Line 182">
          <a:extLst>
            <a:ext uri="{FF2B5EF4-FFF2-40B4-BE49-F238E27FC236}">
              <a16:creationId xmlns:a16="http://schemas.microsoft.com/office/drawing/2014/main" id="{D0B9D5A5-73B9-4128-82CC-6DB4053CA2D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0" name="Line 183">
          <a:extLst>
            <a:ext uri="{FF2B5EF4-FFF2-40B4-BE49-F238E27FC236}">
              <a16:creationId xmlns:a16="http://schemas.microsoft.com/office/drawing/2014/main" id="{040D2447-F8B3-4AA0-8CC8-BD5ACE7AFD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1" name="Line 184">
          <a:extLst>
            <a:ext uri="{FF2B5EF4-FFF2-40B4-BE49-F238E27FC236}">
              <a16:creationId xmlns:a16="http://schemas.microsoft.com/office/drawing/2014/main" id="{81CF1B59-43F8-4359-9956-48C39A7FF1F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2" name="Line 185">
          <a:extLst>
            <a:ext uri="{FF2B5EF4-FFF2-40B4-BE49-F238E27FC236}">
              <a16:creationId xmlns:a16="http://schemas.microsoft.com/office/drawing/2014/main" id="{2C5EE577-2D12-48AF-8672-137E3C587F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3" name="Line 186">
          <a:extLst>
            <a:ext uri="{FF2B5EF4-FFF2-40B4-BE49-F238E27FC236}">
              <a16:creationId xmlns:a16="http://schemas.microsoft.com/office/drawing/2014/main" id="{5F587176-AA57-4B42-8C0F-F5E4F78B23A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4" name="Line 187">
          <a:extLst>
            <a:ext uri="{FF2B5EF4-FFF2-40B4-BE49-F238E27FC236}">
              <a16:creationId xmlns:a16="http://schemas.microsoft.com/office/drawing/2014/main" id="{A85ED1F2-C979-41A7-9D7D-8A22DD91D73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5" name="Line 46">
          <a:extLst>
            <a:ext uri="{FF2B5EF4-FFF2-40B4-BE49-F238E27FC236}">
              <a16:creationId xmlns:a16="http://schemas.microsoft.com/office/drawing/2014/main" id="{936D3303-C8F6-405A-BF3B-1F40704A70B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6" name="Line 47">
          <a:extLst>
            <a:ext uri="{FF2B5EF4-FFF2-40B4-BE49-F238E27FC236}">
              <a16:creationId xmlns:a16="http://schemas.microsoft.com/office/drawing/2014/main" id="{0F3D4B44-8264-4F2A-B694-45E5D63448E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7" name="Line 48">
          <a:extLst>
            <a:ext uri="{FF2B5EF4-FFF2-40B4-BE49-F238E27FC236}">
              <a16:creationId xmlns:a16="http://schemas.microsoft.com/office/drawing/2014/main" id="{5E5DB97B-A708-4CF5-ADDF-03481F6069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8" name="Line 49">
          <a:extLst>
            <a:ext uri="{FF2B5EF4-FFF2-40B4-BE49-F238E27FC236}">
              <a16:creationId xmlns:a16="http://schemas.microsoft.com/office/drawing/2014/main" id="{A531F933-B908-40B8-9F73-56A430677D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9" name="Line 50">
          <a:extLst>
            <a:ext uri="{FF2B5EF4-FFF2-40B4-BE49-F238E27FC236}">
              <a16:creationId xmlns:a16="http://schemas.microsoft.com/office/drawing/2014/main" id="{1F823351-5618-4A5E-8387-E47771796F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0" name="Line 51">
          <a:extLst>
            <a:ext uri="{FF2B5EF4-FFF2-40B4-BE49-F238E27FC236}">
              <a16:creationId xmlns:a16="http://schemas.microsoft.com/office/drawing/2014/main" id="{2A442DE5-5A33-4FE4-B547-D7EC5D12014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1" name="Line 182">
          <a:extLst>
            <a:ext uri="{FF2B5EF4-FFF2-40B4-BE49-F238E27FC236}">
              <a16:creationId xmlns:a16="http://schemas.microsoft.com/office/drawing/2014/main" id="{00E9B757-58B2-486D-80C1-CB983B36006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2" name="Line 183">
          <a:extLst>
            <a:ext uri="{FF2B5EF4-FFF2-40B4-BE49-F238E27FC236}">
              <a16:creationId xmlns:a16="http://schemas.microsoft.com/office/drawing/2014/main" id="{7230E007-228E-471B-9DED-49C3A4CD301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3" name="Line 184">
          <a:extLst>
            <a:ext uri="{FF2B5EF4-FFF2-40B4-BE49-F238E27FC236}">
              <a16:creationId xmlns:a16="http://schemas.microsoft.com/office/drawing/2014/main" id="{0115C6A9-481C-4F24-A526-7759FE514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4" name="Line 185">
          <a:extLst>
            <a:ext uri="{FF2B5EF4-FFF2-40B4-BE49-F238E27FC236}">
              <a16:creationId xmlns:a16="http://schemas.microsoft.com/office/drawing/2014/main" id="{61705953-EB76-445C-9C3C-ED79DD11E16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5" name="Line 186">
          <a:extLst>
            <a:ext uri="{FF2B5EF4-FFF2-40B4-BE49-F238E27FC236}">
              <a16:creationId xmlns:a16="http://schemas.microsoft.com/office/drawing/2014/main" id="{BFB14C94-C92C-415C-A49F-E9846012EC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6" name="Line 187">
          <a:extLst>
            <a:ext uri="{FF2B5EF4-FFF2-40B4-BE49-F238E27FC236}">
              <a16:creationId xmlns:a16="http://schemas.microsoft.com/office/drawing/2014/main" id="{6B7249A1-C564-4BE6-96A1-AAEF2004B8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7" name="Line 46">
          <a:extLst>
            <a:ext uri="{FF2B5EF4-FFF2-40B4-BE49-F238E27FC236}">
              <a16:creationId xmlns:a16="http://schemas.microsoft.com/office/drawing/2014/main" id="{D43F1676-EC67-4B08-BEC3-69A6F91960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8" name="Line 47">
          <a:extLst>
            <a:ext uri="{FF2B5EF4-FFF2-40B4-BE49-F238E27FC236}">
              <a16:creationId xmlns:a16="http://schemas.microsoft.com/office/drawing/2014/main" id="{B6BC0693-425A-4C69-82B7-2CCD508BAB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9" name="Line 48">
          <a:extLst>
            <a:ext uri="{FF2B5EF4-FFF2-40B4-BE49-F238E27FC236}">
              <a16:creationId xmlns:a16="http://schemas.microsoft.com/office/drawing/2014/main" id="{EBC4EF61-D02F-442C-BF15-D0FDB3F590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0" name="Line 49">
          <a:extLst>
            <a:ext uri="{FF2B5EF4-FFF2-40B4-BE49-F238E27FC236}">
              <a16:creationId xmlns:a16="http://schemas.microsoft.com/office/drawing/2014/main" id="{3BB8DDA8-FC1F-42A4-BE6A-47DB7101B1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1" name="Line 50">
          <a:extLst>
            <a:ext uri="{FF2B5EF4-FFF2-40B4-BE49-F238E27FC236}">
              <a16:creationId xmlns:a16="http://schemas.microsoft.com/office/drawing/2014/main" id="{244C0372-B416-4219-8724-4F4BCBF9F2A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2" name="Line 51">
          <a:extLst>
            <a:ext uri="{FF2B5EF4-FFF2-40B4-BE49-F238E27FC236}">
              <a16:creationId xmlns:a16="http://schemas.microsoft.com/office/drawing/2014/main" id="{A62F0645-D36E-44EF-94E0-4253F35FF7D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3" name="Line 182">
          <a:extLst>
            <a:ext uri="{FF2B5EF4-FFF2-40B4-BE49-F238E27FC236}">
              <a16:creationId xmlns:a16="http://schemas.microsoft.com/office/drawing/2014/main" id="{3C938406-2B0F-4C88-9A91-5EBA7D8E6DC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4" name="Line 183">
          <a:extLst>
            <a:ext uri="{FF2B5EF4-FFF2-40B4-BE49-F238E27FC236}">
              <a16:creationId xmlns:a16="http://schemas.microsoft.com/office/drawing/2014/main" id="{BD15DC55-DE35-4C1A-995A-666C642397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5" name="Line 184">
          <a:extLst>
            <a:ext uri="{FF2B5EF4-FFF2-40B4-BE49-F238E27FC236}">
              <a16:creationId xmlns:a16="http://schemas.microsoft.com/office/drawing/2014/main" id="{09BAF885-1BE6-4D79-9555-5B000C5F669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6" name="Line 185">
          <a:extLst>
            <a:ext uri="{FF2B5EF4-FFF2-40B4-BE49-F238E27FC236}">
              <a16:creationId xmlns:a16="http://schemas.microsoft.com/office/drawing/2014/main" id="{D2EEC3D6-E469-4D19-9043-6014FCA1218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7" name="Line 186">
          <a:extLst>
            <a:ext uri="{FF2B5EF4-FFF2-40B4-BE49-F238E27FC236}">
              <a16:creationId xmlns:a16="http://schemas.microsoft.com/office/drawing/2014/main" id="{3D8A08F8-3343-40DA-8BA3-E986B3F43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8" name="Line 187">
          <a:extLst>
            <a:ext uri="{FF2B5EF4-FFF2-40B4-BE49-F238E27FC236}">
              <a16:creationId xmlns:a16="http://schemas.microsoft.com/office/drawing/2014/main" id="{75A0510D-4971-4A94-B125-F63CA577A7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9" name="Line 46">
          <a:extLst>
            <a:ext uri="{FF2B5EF4-FFF2-40B4-BE49-F238E27FC236}">
              <a16:creationId xmlns:a16="http://schemas.microsoft.com/office/drawing/2014/main" id="{FB2210FD-446F-492D-8C51-898C3DAE4B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0" name="Line 47">
          <a:extLst>
            <a:ext uri="{FF2B5EF4-FFF2-40B4-BE49-F238E27FC236}">
              <a16:creationId xmlns:a16="http://schemas.microsoft.com/office/drawing/2014/main" id="{268B5F1B-23F4-4313-BE49-171416E7E1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1" name="Line 48">
          <a:extLst>
            <a:ext uri="{FF2B5EF4-FFF2-40B4-BE49-F238E27FC236}">
              <a16:creationId xmlns:a16="http://schemas.microsoft.com/office/drawing/2014/main" id="{1A535E6C-BB1F-46D3-A0FA-DA1F738E3F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2" name="Line 49">
          <a:extLst>
            <a:ext uri="{FF2B5EF4-FFF2-40B4-BE49-F238E27FC236}">
              <a16:creationId xmlns:a16="http://schemas.microsoft.com/office/drawing/2014/main" id="{C89228DC-0B33-4BEA-B899-68D612121F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3" name="Line 50">
          <a:extLst>
            <a:ext uri="{FF2B5EF4-FFF2-40B4-BE49-F238E27FC236}">
              <a16:creationId xmlns:a16="http://schemas.microsoft.com/office/drawing/2014/main" id="{BF264EB5-0CC5-475B-BDE7-B3B6A15FB4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4" name="Line 51">
          <a:extLst>
            <a:ext uri="{FF2B5EF4-FFF2-40B4-BE49-F238E27FC236}">
              <a16:creationId xmlns:a16="http://schemas.microsoft.com/office/drawing/2014/main" id="{0D150EFF-8D98-4393-A627-9125652A2D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5" name="Line 182">
          <a:extLst>
            <a:ext uri="{FF2B5EF4-FFF2-40B4-BE49-F238E27FC236}">
              <a16:creationId xmlns:a16="http://schemas.microsoft.com/office/drawing/2014/main" id="{0BC52B82-F7D8-481E-B253-688B7BB481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6" name="Line 183">
          <a:extLst>
            <a:ext uri="{FF2B5EF4-FFF2-40B4-BE49-F238E27FC236}">
              <a16:creationId xmlns:a16="http://schemas.microsoft.com/office/drawing/2014/main" id="{25617BC9-7788-471A-BE28-CF431ABAEB9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7" name="Line 184">
          <a:extLst>
            <a:ext uri="{FF2B5EF4-FFF2-40B4-BE49-F238E27FC236}">
              <a16:creationId xmlns:a16="http://schemas.microsoft.com/office/drawing/2014/main" id="{E69A5F67-129D-4F1A-8BD1-3550F06E49E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8" name="Line 185">
          <a:extLst>
            <a:ext uri="{FF2B5EF4-FFF2-40B4-BE49-F238E27FC236}">
              <a16:creationId xmlns:a16="http://schemas.microsoft.com/office/drawing/2014/main" id="{67A89FBB-BEEB-4158-929A-281A6D894A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9" name="Line 186">
          <a:extLst>
            <a:ext uri="{FF2B5EF4-FFF2-40B4-BE49-F238E27FC236}">
              <a16:creationId xmlns:a16="http://schemas.microsoft.com/office/drawing/2014/main" id="{F0262952-1A1C-4A58-BA01-37C45F6FBBC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0" name="Line 187">
          <a:extLst>
            <a:ext uri="{FF2B5EF4-FFF2-40B4-BE49-F238E27FC236}">
              <a16:creationId xmlns:a16="http://schemas.microsoft.com/office/drawing/2014/main" id="{EA7E042B-027D-4E96-A4EF-EF80700AEE6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1" name="Line 46">
          <a:extLst>
            <a:ext uri="{FF2B5EF4-FFF2-40B4-BE49-F238E27FC236}">
              <a16:creationId xmlns:a16="http://schemas.microsoft.com/office/drawing/2014/main" id="{F136A7DA-7A1A-4694-9D03-B9DAE56F04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2" name="Line 47">
          <a:extLst>
            <a:ext uri="{FF2B5EF4-FFF2-40B4-BE49-F238E27FC236}">
              <a16:creationId xmlns:a16="http://schemas.microsoft.com/office/drawing/2014/main" id="{BDDCAEE4-81C3-4B5D-B045-7160A0D32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3" name="Line 48">
          <a:extLst>
            <a:ext uri="{FF2B5EF4-FFF2-40B4-BE49-F238E27FC236}">
              <a16:creationId xmlns:a16="http://schemas.microsoft.com/office/drawing/2014/main" id="{B199F3A7-CBBE-4ED4-9AA8-16566D12689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4" name="Line 49">
          <a:extLst>
            <a:ext uri="{FF2B5EF4-FFF2-40B4-BE49-F238E27FC236}">
              <a16:creationId xmlns:a16="http://schemas.microsoft.com/office/drawing/2014/main" id="{8D8C18B2-BCE1-4F1D-AFE3-1F188AE8BB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5" name="Line 50">
          <a:extLst>
            <a:ext uri="{FF2B5EF4-FFF2-40B4-BE49-F238E27FC236}">
              <a16:creationId xmlns:a16="http://schemas.microsoft.com/office/drawing/2014/main" id="{5D1F9BF1-42F1-41CD-BFA4-E2754E9BDA0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6" name="Line 51">
          <a:extLst>
            <a:ext uri="{FF2B5EF4-FFF2-40B4-BE49-F238E27FC236}">
              <a16:creationId xmlns:a16="http://schemas.microsoft.com/office/drawing/2014/main" id="{C59BEA9D-DEF1-4E86-BEE4-5D3385A7BA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7" name="Line 182">
          <a:extLst>
            <a:ext uri="{FF2B5EF4-FFF2-40B4-BE49-F238E27FC236}">
              <a16:creationId xmlns:a16="http://schemas.microsoft.com/office/drawing/2014/main" id="{D516759E-24D7-4E78-A0F2-0EEB530E4E5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8" name="Line 183">
          <a:extLst>
            <a:ext uri="{FF2B5EF4-FFF2-40B4-BE49-F238E27FC236}">
              <a16:creationId xmlns:a16="http://schemas.microsoft.com/office/drawing/2014/main" id="{4970D295-404B-414D-95D8-61CB9E5C89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9" name="Line 184">
          <a:extLst>
            <a:ext uri="{FF2B5EF4-FFF2-40B4-BE49-F238E27FC236}">
              <a16:creationId xmlns:a16="http://schemas.microsoft.com/office/drawing/2014/main" id="{268019B3-A852-40D9-A676-B25278E792C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0" name="Line 185">
          <a:extLst>
            <a:ext uri="{FF2B5EF4-FFF2-40B4-BE49-F238E27FC236}">
              <a16:creationId xmlns:a16="http://schemas.microsoft.com/office/drawing/2014/main" id="{297D6E13-75C9-4C6B-B00E-5BC7C18D755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1" name="Line 186">
          <a:extLst>
            <a:ext uri="{FF2B5EF4-FFF2-40B4-BE49-F238E27FC236}">
              <a16:creationId xmlns:a16="http://schemas.microsoft.com/office/drawing/2014/main" id="{2994FD33-8D8C-4011-BB16-0C02022A77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2" name="Line 187">
          <a:extLst>
            <a:ext uri="{FF2B5EF4-FFF2-40B4-BE49-F238E27FC236}">
              <a16:creationId xmlns:a16="http://schemas.microsoft.com/office/drawing/2014/main" id="{8FF690F8-FE50-4AFB-8C55-00658855334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3" name="Line 46">
          <a:extLst>
            <a:ext uri="{FF2B5EF4-FFF2-40B4-BE49-F238E27FC236}">
              <a16:creationId xmlns:a16="http://schemas.microsoft.com/office/drawing/2014/main" id="{3D58A07D-EF94-4203-AF57-042B7B7103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4" name="Line 47">
          <a:extLst>
            <a:ext uri="{FF2B5EF4-FFF2-40B4-BE49-F238E27FC236}">
              <a16:creationId xmlns:a16="http://schemas.microsoft.com/office/drawing/2014/main" id="{608B8C00-13E6-443B-B57B-0E5C84BC701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5" name="Line 48">
          <a:extLst>
            <a:ext uri="{FF2B5EF4-FFF2-40B4-BE49-F238E27FC236}">
              <a16:creationId xmlns:a16="http://schemas.microsoft.com/office/drawing/2014/main" id="{B3E0B996-9097-4C63-A538-5DFD510512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6" name="Line 49">
          <a:extLst>
            <a:ext uri="{FF2B5EF4-FFF2-40B4-BE49-F238E27FC236}">
              <a16:creationId xmlns:a16="http://schemas.microsoft.com/office/drawing/2014/main" id="{F5DFA839-D933-4160-8307-96C41F495CB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7" name="Line 50">
          <a:extLst>
            <a:ext uri="{FF2B5EF4-FFF2-40B4-BE49-F238E27FC236}">
              <a16:creationId xmlns:a16="http://schemas.microsoft.com/office/drawing/2014/main" id="{1A5BEDF2-B69F-4B7F-9A68-B30240F57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8" name="Line 51">
          <a:extLst>
            <a:ext uri="{FF2B5EF4-FFF2-40B4-BE49-F238E27FC236}">
              <a16:creationId xmlns:a16="http://schemas.microsoft.com/office/drawing/2014/main" id="{F7FB96C1-48A1-46F0-9DD0-597075772B6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9" name="Line 182">
          <a:extLst>
            <a:ext uri="{FF2B5EF4-FFF2-40B4-BE49-F238E27FC236}">
              <a16:creationId xmlns:a16="http://schemas.microsoft.com/office/drawing/2014/main" id="{D872E80D-3FA2-4769-98D8-EE49D50096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0" name="Line 183">
          <a:extLst>
            <a:ext uri="{FF2B5EF4-FFF2-40B4-BE49-F238E27FC236}">
              <a16:creationId xmlns:a16="http://schemas.microsoft.com/office/drawing/2014/main" id="{82BAFECB-FAC5-4893-979B-892DD1B33F5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1" name="Line 184">
          <a:extLst>
            <a:ext uri="{FF2B5EF4-FFF2-40B4-BE49-F238E27FC236}">
              <a16:creationId xmlns:a16="http://schemas.microsoft.com/office/drawing/2014/main" id="{C7080229-7DD0-436A-9E58-E2F0F02D10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2" name="Line 185">
          <a:extLst>
            <a:ext uri="{FF2B5EF4-FFF2-40B4-BE49-F238E27FC236}">
              <a16:creationId xmlns:a16="http://schemas.microsoft.com/office/drawing/2014/main" id="{B374D265-C873-4149-BEB9-183A965871B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3" name="Line 186">
          <a:extLst>
            <a:ext uri="{FF2B5EF4-FFF2-40B4-BE49-F238E27FC236}">
              <a16:creationId xmlns:a16="http://schemas.microsoft.com/office/drawing/2014/main" id="{8FCAEBCD-2C37-4BCB-A575-B48FEA0026F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4" name="Line 187">
          <a:extLst>
            <a:ext uri="{FF2B5EF4-FFF2-40B4-BE49-F238E27FC236}">
              <a16:creationId xmlns:a16="http://schemas.microsoft.com/office/drawing/2014/main" id="{3395C902-ED44-4A8D-8E15-94ED6981230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5" name="Line 46">
          <a:extLst>
            <a:ext uri="{FF2B5EF4-FFF2-40B4-BE49-F238E27FC236}">
              <a16:creationId xmlns:a16="http://schemas.microsoft.com/office/drawing/2014/main" id="{20E4687F-C283-4A13-A28B-FCB88410AC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6" name="Line 47">
          <a:extLst>
            <a:ext uri="{FF2B5EF4-FFF2-40B4-BE49-F238E27FC236}">
              <a16:creationId xmlns:a16="http://schemas.microsoft.com/office/drawing/2014/main" id="{968DEA8B-068D-42C1-8067-85C96C08B7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7" name="Line 48">
          <a:extLst>
            <a:ext uri="{FF2B5EF4-FFF2-40B4-BE49-F238E27FC236}">
              <a16:creationId xmlns:a16="http://schemas.microsoft.com/office/drawing/2014/main" id="{0BF53B56-7C99-40A1-A4F4-B06943599F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8" name="Line 49">
          <a:extLst>
            <a:ext uri="{FF2B5EF4-FFF2-40B4-BE49-F238E27FC236}">
              <a16:creationId xmlns:a16="http://schemas.microsoft.com/office/drawing/2014/main" id="{A6D79FC7-88F6-4BC7-A078-86BE06104E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9" name="Line 50">
          <a:extLst>
            <a:ext uri="{FF2B5EF4-FFF2-40B4-BE49-F238E27FC236}">
              <a16:creationId xmlns:a16="http://schemas.microsoft.com/office/drawing/2014/main" id="{E5B73889-B8ED-458E-9CD7-54DB3C05769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0" name="Line 51">
          <a:extLst>
            <a:ext uri="{FF2B5EF4-FFF2-40B4-BE49-F238E27FC236}">
              <a16:creationId xmlns:a16="http://schemas.microsoft.com/office/drawing/2014/main" id="{F0E1F75A-F0E4-4957-99FE-6DCECDB70E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1" name="Line 182">
          <a:extLst>
            <a:ext uri="{FF2B5EF4-FFF2-40B4-BE49-F238E27FC236}">
              <a16:creationId xmlns:a16="http://schemas.microsoft.com/office/drawing/2014/main" id="{42D2BB0B-34C7-4708-9BC2-591C3AA0AD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2" name="Line 183">
          <a:extLst>
            <a:ext uri="{FF2B5EF4-FFF2-40B4-BE49-F238E27FC236}">
              <a16:creationId xmlns:a16="http://schemas.microsoft.com/office/drawing/2014/main" id="{97E3521E-16F2-4940-A46B-66A993FB930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3" name="Line 184">
          <a:extLst>
            <a:ext uri="{FF2B5EF4-FFF2-40B4-BE49-F238E27FC236}">
              <a16:creationId xmlns:a16="http://schemas.microsoft.com/office/drawing/2014/main" id="{09F0E65F-4B57-4735-9BCB-83E5B50CA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4" name="Line 185">
          <a:extLst>
            <a:ext uri="{FF2B5EF4-FFF2-40B4-BE49-F238E27FC236}">
              <a16:creationId xmlns:a16="http://schemas.microsoft.com/office/drawing/2014/main" id="{AF98BA79-AA2D-4F6D-833D-A5C852E72A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5" name="Line 186">
          <a:extLst>
            <a:ext uri="{FF2B5EF4-FFF2-40B4-BE49-F238E27FC236}">
              <a16:creationId xmlns:a16="http://schemas.microsoft.com/office/drawing/2014/main" id="{3798D195-298E-4786-B107-084E74D9C1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6" name="Line 187">
          <a:extLst>
            <a:ext uri="{FF2B5EF4-FFF2-40B4-BE49-F238E27FC236}">
              <a16:creationId xmlns:a16="http://schemas.microsoft.com/office/drawing/2014/main" id="{E0B4A860-3EC4-42E0-9E47-A5A7E3A49E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7" name="Line 46">
          <a:extLst>
            <a:ext uri="{FF2B5EF4-FFF2-40B4-BE49-F238E27FC236}">
              <a16:creationId xmlns:a16="http://schemas.microsoft.com/office/drawing/2014/main" id="{ACEA2196-45DC-4275-B9CA-9E4546E5FE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8" name="Line 47">
          <a:extLst>
            <a:ext uri="{FF2B5EF4-FFF2-40B4-BE49-F238E27FC236}">
              <a16:creationId xmlns:a16="http://schemas.microsoft.com/office/drawing/2014/main" id="{B4714A91-652A-4C79-833F-7597D84927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9" name="Line 48">
          <a:extLst>
            <a:ext uri="{FF2B5EF4-FFF2-40B4-BE49-F238E27FC236}">
              <a16:creationId xmlns:a16="http://schemas.microsoft.com/office/drawing/2014/main" id="{C9F6276A-2E0D-455F-AB29-0839D3A8E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0" name="Line 49">
          <a:extLst>
            <a:ext uri="{FF2B5EF4-FFF2-40B4-BE49-F238E27FC236}">
              <a16:creationId xmlns:a16="http://schemas.microsoft.com/office/drawing/2014/main" id="{19A19E96-584E-46AD-AC00-FC897F135F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1" name="Line 50">
          <a:extLst>
            <a:ext uri="{FF2B5EF4-FFF2-40B4-BE49-F238E27FC236}">
              <a16:creationId xmlns:a16="http://schemas.microsoft.com/office/drawing/2014/main" id="{5857D7BA-1FE7-4CD1-8354-70E01DF198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2" name="Line 51">
          <a:extLst>
            <a:ext uri="{FF2B5EF4-FFF2-40B4-BE49-F238E27FC236}">
              <a16:creationId xmlns:a16="http://schemas.microsoft.com/office/drawing/2014/main" id="{E0B7339C-2CD0-4BE6-B627-F4F41C5E54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3" name="Line 182">
          <a:extLst>
            <a:ext uri="{FF2B5EF4-FFF2-40B4-BE49-F238E27FC236}">
              <a16:creationId xmlns:a16="http://schemas.microsoft.com/office/drawing/2014/main" id="{9551CDE3-D1B1-436E-B05A-724AE0FB1E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4" name="Line 183">
          <a:extLst>
            <a:ext uri="{FF2B5EF4-FFF2-40B4-BE49-F238E27FC236}">
              <a16:creationId xmlns:a16="http://schemas.microsoft.com/office/drawing/2014/main" id="{F775F2C6-D5C2-430C-A111-17055DF55FF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5" name="Line 184">
          <a:extLst>
            <a:ext uri="{FF2B5EF4-FFF2-40B4-BE49-F238E27FC236}">
              <a16:creationId xmlns:a16="http://schemas.microsoft.com/office/drawing/2014/main" id="{46768E51-FAEC-4B4D-BD1F-E404562A93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6" name="Line 185">
          <a:extLst>
            <a:ext uri="{FF2B5EF4-FFF2-40B4-BE49-F238E27FC236}">
              <a16:creationId xmlns:a16="http://schemas.microsoft.com/office/drawing/2014/main" id="{9657393C-6B2C-464B-92E9-7B40DE0642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7" name="Line 186">
          <a:extLst>
            <a:ext uri="{FF2B5EF4-FFF2-40B4-BE49-F238E27FC236}">
              <a16:creationId xmlns:a16="http://schemas.microsoft.com/office/drawing/2014/main" id="{B98959B7-A934-48F7-B459-984C910D4A1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8" name="Line 187">
          <a:extLst>
            <a:ext uri="{FF2B5EF4-FFF2-40B4-BE49-F238E27FC236}">
              <a16:creationId xmlns:a16="http://schemas.microsoft.com/office/drawing/2014/main" id="{0AA66C1F-F2E4-4C54-806B-219559A70B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9" name="Line 46">
          <a:extLst>
            <a:ext uri="{FF2B5EF4-FFF2-40B4-BE49-F238E27FC236}">
              <a16:creationId xmlns:a16="http://schemas.microsoft.com/office/drawing/2014/main" id="{F7352C44-4E8A-4C40-AD45-1C7EF4575BF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0" name="Line 47">
          <a:extLst>
            <a:ext uri="{FF2B5EF4-FFF2-40B4-BE49-F238E27FC236}">
              <a16:creationId xmlns:a16="http://schemas.microsoft.com/office/drawing/2014/main" id="{AAEA914E-6414-4A5B-88F9-011FEF4A99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1" name="Line 48">
          <a:extLst>
            <a:ext uri="{FF2B5EF4-FFF2-40B4-BE49-F238E27FC236}">
              <a16:creationId xmlns:a16="http://schemas.microsoft.com/office/drawing/2014/main" id="{F05824E8-8B03-4B06-99FB-CFAFCA07F29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2" name="Line 49">
          <a:extLst>
            <a:ext uri="{FF2B5EF4-FFF2-40B4-BE49-F238E27FC236}">
              <a16:creationId xmlns:a16="http://schemas.microsoft.com/office/drawing/2014/main" id="{94AD7616-0CFC-432E-A413-87AABC56D41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3" name="Line 50">
          <a:extLst>
            <a:ext uri="{FF2B5EF4-FFF2-40B4-BE49-F238E27FC236}">
              <a16:creationId xmlns:a16="http://schemas.microsoft.com/office/drawing/2014/main" id="{49F56C8D-9990-45D3-87A2-E22248E25F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4" name="Line 51">
          <a:extLst>
            <a:ext uri="{FF2B5EF4-FFF2-40B4-BE49-F238E27FC236}">
              <a16:creationId xmlns:a16="http://schemas.microsoft.com/office/drawing/2014/main" id="{AAD30569-CD1F-4A60-A4D5-F4BB67E812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5" name="Line 182">
          <a:extLst>
            <a:ext uri="{FF2B5EF4-FFF2-40B4-BE49-F238E27FC236}">
              <a16:creationId xmlns:a16="http://schemas.microsoft.com/office/drawing/2014/main" id="{30897B1C-04B6-4C45-9409-D4AB87F22E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6" name="Line 183">
          <a:extLst>
            <a:ext uri="{FF2B5EF4-FFF2-40B4-BE49-F238E27FC236}">
              <a16:creationId xmlns:a16="http://schemas.microsoft.com/office/drawing/2014/main" id="{A7177935-3592-4A8A-9929-EE5877CA7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7" name="Line 184">
          <a:extLst>
            <a:ext uri="{FF2B5EF4-FFF2-40B4-BE49-F238E27FC236}">
              <a16:creationId xmlns:a16="http://schemas.microsoft.com/office/drawing/2014/main" id="{6AC97493-8DC1-43EE-8238-C67606C5B7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8" name="Line 185">
          <a:extLst>
            <a:ext uri="{FF2B5EF4-FFF2-40B4-BE49-F238E27FC236}">
              <a16:creationId xmlns:a16="http://schemas.microsoft.com/office/drawing/2014/main" id="{91D214FF-9783-4C08-B864-4D7E0595E0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9" name="Line 186">
          <a:extLst>
            <a:ext uri="{FF2B5EF4-FFF2-40B4-BE49-F238E27FC236}">
              <a16:creationId xmlns:a16="http://schemas.microsoft.com/office/drawing/2014/main" id="{11A5983B-F6B5-41A1-B0D0-A75A23C646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0" name="Line 187">
          <a:extLst>
            <a:ext uri="{FF2B5EF4-FFF2-40B4-BE49-F238E27FC236}">
              <a16:creationId xmlns:a16="http://schemas.microsoft.com/office/drawing/2014/main" id="{22917B00-80C9-4A18-BF32-F4E7A5F135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1" name="Line 46">
          <a:extLst>
            <a:ext uri="{FF2B5EF4-FFF2-40B4-BE49-F238E27FC236}">
              <a16:creationId xmlns:a16="http://schemas.microsoft.com/office/drawing/2014/main" id="{88D25583-02F0-4906-AA0C-F288FA2D4B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2" name="Line 47">
          <a:extLst>
            <a:ext uri="{FF2B5EF4-FFF2-40B4-BE49-F238E27FC236}">
              <a16:creationId xmlns:a16="http://schemas.microsoft.com/office/drawing/2014/main" id="{CF0CE02A-FBFC-42D7-8459-24AB01756A7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3" name="Line 48">
          <a:extLst>
            <a:ext uri="{FF2B5EF4-FFF2-40B4-BE49-F238E27FC236}">
              <a16:creationId xmlns:a16="http://schemas.microsoft.com/office/drawing/2014/main" id="{1464C84B-88FC-422D-96B5-ECCFA0AC77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4" name="Line 49">
          <a:extLst>
            <a:ext uri="{FF2B5EF4-FFF2-40B4-BE49-F238E27FC236}">
              <a16:creationId xmlns:a16="http://schemas.microsoft.com/office/drawing/2014/main" id="{893865EF-84C6-4ED1-8E4B-0514981349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5" name="Line 50">
          <a:extLst>
            <a:ext uri="{FF2B5EF4-FFF2-40B4-BE49-F238E27FC236}">
              <a16:creationId xmlns:a16="http://schemas.microsoft.com/office/drawing/2014/main" id="{15895A09-9B60-4DD7-AC37-3582EDB9DFA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6" name="Line 51">
          <a:extLst>
            <a:ext uri="{FF2B5EF4-FFF2-40B4-BE49-F238E27FC236}">
              <a16:creationId xmlns:a16="http://schemas.microsoft.com/office/drawing/2014/main" id="{F0B9FD0A-4B25-4FA6-A1BC-4A092296665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7" name="Line 182">
          <a:extLst>
            <a:ext uri="{FF2B5EF4-FFF2-40B4-BE49-F238E27FC236}">
              <a16:creationId xmlns:a16="http://schemas.microsoft.com/office/drawing/2014/main" id="{B70E6121-26B4-410D-A62E-E031A9D625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8" name="Line 183">
          <a:extLst>
            <a:ext uri="{FF2B5EF4-FFF2-40B4-BE49-F238E27FC236}">
              <a16:creationId xmlns:a16="http://schemas.microsoft.com/office/drawing/2014/main" id="{1052BFA8-AD0A-4ACB-A47C-0D7EF1BF47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9" name="Line 184">
          <a:extLst>
            <a:ext uri="{FF2B5EF4-FFF2-40B4-BE49-F238E27FC236}">
              <a16:creationId xmlns:a16="http://schemas.microsoft.com/office/drawing/2014/main" id="{6E4D3CAF-658B-4BB2-91CC-24E1156257F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0" name="Line 185">
          <a:extLst>
            <a:ext uri="{FF2B5EF4-FFF2-40B4-BE49-F238E27FC236}">
              <a16:creationId xmlns:a16="http://schemas.microsoft.com/office/drawing/2014/main" id="{40320C0E-888C-462B-9A2B-B926B9E5256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1" name="Line 186">
          <a:extLst>
            <a:ext uri="{FF2B5EF4-FFF2-40B4-BE49-F238E27FC236}">
              <a16:creationId xmlns:a16="http://schemas.microsoft.com/office/drawing/2014/main" id="{FCBC4102-0E71-4A16-AEAF-3F4BF27A1D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2" name="Line 187">
          <a:extLst>
            <a:ext uri="{FF2B5EF4-FFF2-40B4-BE49-F238E27FC236}">
              <a16:creationId xmlns:a16="http://schemas.microsoft.com/office/drawing/2014/main" id="{D3A2EE6E-877E-4F4C-9BAA-876703F2C1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3" name="Line 46">
          <a:extLst>
            <a:ext uri="{FF2B5EF4-FFF2-40B4-BE49-F238E27FC236}">
              <a16:creationId xmlns:a16="http://schemas.microsoft.com/office/drawing/2014/main" id="{5E8336E5-23FA-4C2D-82F1-991C333A999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4" name="Line 47">
          <a:extLst>
            <a:ext uri="{FF2B5EF4-FFF2-40B4-BE49-F238E27FC236}">
              <a16:creationId xmlns:a16="http://schemas.microsoft.com/office/drawing/2014/main" id="{97346EE9-2EF2-461E-A8AF-61F338CA9D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5" name="Line 48">
          <a:extLst>
            <a:ext uri="{FF2B5EF4-FFF2-40B4-BE49-F238E27FC236}">
              <a16:creationId xmlns:a16="http://schemas.microsoft.com/office/drawing/2014/main" id="{D35C5262-08C4-40AF-9626-4874720CDE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6" name="Line 49">
          <a:extLst>
            <a:ext uri="{FF2B5EF4-FFF2-40B4-BE49-F238E27FC236}">
              <a16:creationId xmlns:a16="http://schemas.microsoft.com/office/drawing/2014/main" id="{2427B27F-CD62-4C3F-B76B-87B926EDC4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7" name="Line 50">
          <a:extLst>
            <a:ext uri="{FF2B5EF4-FFF2-40B4-BE49-F238E27FC236}">
              <a16:creationId xmlns:a16="http://schemas.microsoft.com/office/drawing/2014/main" id="{F31FB7C4-278D-4003-B76A-8A0DA1F1C5C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8" name="Line 51">
          <a:extLst>
            <a:ext uri="{FF2B5EF4-FFF2-40B4-BE49-F238E27FC236}">
              <a16:creationId xmlns:a16="http://schemas.microsoft.com/office/drawing/2014/main" id="{970D5555-5A26-4842-9D5F-DE2A8E00FD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9" name="Line 182">
          <a:extLst>
            <a:ext uri="{FF2B5EF4-FFF2-40B4-BE49-F238E27FC236}">
              <a16:creationId xmlns:a16="http://schemas.microsoft.com/office/drawing/2014/main" id="{B0BB428A-4C50-4E47-8166-BE622B2095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0" name="Line 183">
          <a:extLst>
            <a:ext uri="{FF2B5EF4-FFF2-40B4-BE49-F238E27FC236}">
              <a16:creationId xmlns:a16="http://schemas.microsoft.com/office/drawing/2014/main" id="{9A94B227-9708-49D5-B8E5-B017AB78896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1" name="Line 184">
          <a:extLst>
            <a:ext uri="{FF2B5EF4-FFF2-40B4-BE49-F238E27FC236}">
              <a16:creationId xmlns:a16="http://schemas.microsoft.com/office/drawing/2014/main" id="{CF77B2FD-D322-41F5-B042-40DD39A2DE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2" name="Line 185">
          <a:extLst>
            <a:ext uri="{FF2B5EF4-FFF2-40B4-BE49-F238E27FC236}">
              <a16:creationId xmlns:a16="http://schemas.microsoft.com/office/drawing/2014/main" id="{A359289B-37B8-431C-A380-D983CA9A86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3" name="Line 186">
          <a:extLst>
            <a:ext uri="{FF2B5EF4-FFF2-40B4-BE49-F238E27FC236}">
              <a16:creationId xmlns:a16="http://schemas.microsoft.com/office/drawing/2014/main" id="{0DA28737-82BE-470A-A5AD-6C20CAB56E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4" name="Line 187">
          <a:extLst>
            <a:ext uri="{FF2B5EF4-FFF2-40B4-BE49-F238E27FC236}">
              <a16:creationId xmlns:a16="http://schemas.microsoft.com/office/drawing/2014/main" id="{DF2BF0FB-7D59-4F59-A288-D1CC56FB3B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5" name="Line 46">
          <a:extLst>
            <a:ext uri="{FF2B5EF4-FFF2-40B4-BE49-F238E27FC236}">
              <a16:creationId xmlns:a16="http://schemas.microsoft.com/office/drawing/2014/main" id="{34C8CB9C-3A09-4488-98ED-3C901F5E2B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6" name="Line 47">
          <a:extLst>
            <a:ext uri="{FF2B5EF4-FFF2-40B4-BE49-F238E27FC236}">
              <a16:creationId xmlns:a16="http://schemas.microsoft.com/office/drawing/2014/main" id="{B6EB6DB3-41E3-47E7-8C88-D60982CF0B4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7" name="Line 48">
          <a:extLst>
            <a:ext uri="{FF2B5EF4-FFF2-40B4-BE49-F238E27FC236}">
              <a16:creationId xmlns:a16="http://schemas.microsoft.com/office/drawing/2014/main" id="{470FC980-F5B5-4E1D-9EC8-F35DEE1CFA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8" name="Line 49">
          <a:extLst>
            <a:ext uri="{FF2B5EF4-FFF2-40B4-BE49-F238E27FC236}">
              <a16:creationId xmlns:a16="http://schemas.microsoft.com/office/drawing/2014/main" id="{1652397D-4496-4572-A01A-233ADECAA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9" name="Line 50">
          <a:extLst>
            <a:ext uri="{FF2B5EF4-FFF2-40B4-BE49-F238E27FC236}">
              <a16:creationId xmlns:a16="http://schemas.microsoft.com/office/drawing/2014/main" id="{EB3EB4E2-6380-4D09-B1FD-291643DAB89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0" name="Line 51">
          <a:extLst>
            <a:ext uri="{FF2B5EF4-FFF2-40B4-BE49-F238E27FC236}">
              <a16:creationId xmlns:a16="http://schemas.microsoft.com/office/drawing/2014/main" id="{D1471DBE-06A8-45A5-8386-FD96832E6A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1" name="Line 182">
          <a:extLst>
            <a:ext uri="{FF2B5EF4-FFF2-40B4-BE49-F238E27FC236}">
              <a16:creationId xmlns:a16="http://schemas.microsoft.com/office/drawing/2014/main" id="{47B0D733-881F-4DED-A0B4-A2A29A51AD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2" name="Line 183">
          <a:extLst>
            <a:ext uri="{FF2B5EF4-FFF2-40B4-BE49-F238E27FC236}">
              <a16:creationId xmlns:a16="http://schemas.microsoft.com/office/drawing/2014/main" id="{C66CA166-02BD-40B6-8BB5-B7821ACC5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3" name="Line 184">
          <a:extLst>
            <a:ext uri="{FF2B5EF4-FFF2-40B4-BE49-F238E27FC236}">
              <a16:creationId xmlns:a16="http://schemas.microsoft.com/office/drawing/2014/main" id="{97D7FE5F-8362-494D-AAB6-78C6D73EE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4" name="Line 185">
          <a:extLst>
            <a:ext uri="{FF2B5EF4-FFF2-40B4-BE49-F238E27FC236}">
              <a16:creationId xmlns:a16="http://schemas.microsoft.com/office/drawing/2014/main" id="{3DA5C54E-D0B8-4DF2-8C8B-F41F3EC8E6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5" name="Line 186">
          <a:extLst>
            <a:ext uri="{FF2B5EF4-FFF2-40B4-BE49-F238E27FC236}">
              <a16:creationId xmlns:a16="http://schemas.microsoft.com/office/drawing/2014/main" id="{B53FF952-D972-4B51-96F2-407FC73AED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6" name="Line 187">
          <a:extLst>
            <a:ext uri="{FF2B5EF4-FFF2-40B4-BE49-F238E27FC236}">
              <a16:creationId xmlns:a16="http://schemas.microsoft.com/office/drawing/2014/main" id="{A2F4995D-44AD-4585-885C-630CE40900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7" name="Line 46">
          <a:extLst>
            <a:ext uri="{FF2B5EF4-FFF2-40B4-BE49-F238E27FC236}">
              <a16:creationId xmlns:a16="http://schemas.microsoft.com/office/drawing/2014/main" id="{D6E6E514-B4CA-4A92-B5EB-BC0165CB2D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8" name="Line 47">
          <a:extLst>
            <a:ext uri="{FF2B5EF4-FFF2-40B4-BE49-F238E27FC236}">
              <a16:creationId xmlns:a16="http://schemas.microsoft.com/office/drawing/2014/main" id="{101F7D6C-68DB-4BCF-923B-30FD52F754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9" name="Line 48">
          <a:extLst>
            <a:ext uri="{FF2B5EF4-FFF2-40B4-BE49-F238E27FC236}">
              <a16:creationId xmlns:a16="http://schemas.microsoft.com/office/drawing/2014/main" id="{0C190A04-1D3B-4D83-B795-841C156F63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0" name="Line 49">
          <a:extLst>
            <a:ext uri="{FF2B5EF4-FFF2-40B4-BE49-F238E27FC236}">
              <a16:creationId xmlns:a16="http://schemas.microsoft.com/office/drawing/2014/main" id="{559A5FAC-E2D3-4492-9F10-63B5220962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1" name="Line 50">
          <a:extLst>
            <a:ext uri="{FF2B5EF4-FFF2-40B4-BE49-F238E27FC236}">
              <a16:creationId xmlns:a16="http://schemas.microsoft.com/office/drawing/2014/main" id="{71E8A1E8-5475-4049-9A29-F9B3F087519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2" name="Line 51">
          <a:extLst>
            <a:ext uri="{FF2B5EF4-FFF2-40B4-BE49-F238E27FC236}">
              <a16:creationId xmlns:a16="http://schemas.microsoft.com/office/drawing/2014/main" id="{2E1ECD94-2115-4B1F-AEA3-D87338E28FC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3" name="Line 182">
          <a:extLst>
            <a:ext uri="{FF2B5EF4-FFF2-40B4-BE49-F238E27FC236}">
              <a16:creationId xmlns:a16="http://schemas.microsoft.com/office/drawing/2014/main" id="{C7A8FD20-B273-45AF-B90E-D9C10354C1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4" name="Line 183">
          <a:extLst>
            <a:ext uri="{FF2B5EF4-FFF2-40B4-BE49-F238E27FC236}">
              <a16:creationId xmlns:a16="http://schemas.microsoft.com/office/drawing/2014/main" id="{E50E5622-7857-4893-8D2E-E8C312AD954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5" name="Line 184">
          <a:extLst>
            <a:ext uri="{FF2B5EF4-FFF2-40B4-BE49-F238E27FC236}">
              <a16:creationId xmlns:a16="http://schemas.microsoft.com/office/drawing/2014/main" id="{4B9608B9-C270-40FE-B627-6BA286D294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6" name="Line 185">
          <a:extLst>
            <a:ext uri="{FF2B5EF4-FFF2-40B4-BE49-F238E27FC236}">
              <a16:creationId xmlns:a16="http://schemas.microsoft.com/office/drawing/2014/main" id="{07611D0A-91F6-43D1-9AC6-C1119421AD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7" name="Line 186">
          <a:extLst>
            <a:ext uri="{FF2B5EF4-FFF2-40B4-BE49-F238E27FC236}">
              <a16:creationId xmlns:a16="http://schemas.microsoft.com/office/drawing/2014/main" id="{B12E803A-264B-4821-89A8-778AC1245A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8" name="Line 187">
          <a:extLst>
            <a:ext uri="{FF2B5EF4-FFF2-40B4-BE49-F238E27FC236}">
              <a16:creationId xmlns:a16="http://schemas.microsoft.com/office/drawing/2014/main" id="{A3B9496C-D256-4D7A-A5E3-A044ACDB13D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9" name="Line 46">
          <a:extLst>
            <a:ext uri="{FF2B5EF4-FFF2-40B4-BE49-F238E27FC236}">
              <a16:creationId xmlns:a16="http://schemas.microsoft.com/office/drawing/2014/main" id="{69202CBD-496F-44D7-A32A-109624A995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0" name="Line 47">
          <a:extLst>
            <a:ext uri="{FF2B5EF4-FFF2-40B4-BE49-F238E27FC236}">
              <a16:creationId xmlns:a16="http://schemas.microsoft.com/office/drawing/2014/main" id="{5C62B144-192C-4AEB-864D-012CEA3E26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1" name="Line 48">
          <a:extLst>
            <a:ext uri="{FF2B5EF4-FFF2-40B4-BE49-F238E27FC236}">
              <a16:creationId xmlns:a16="http://schemas.microsoft.com/office/drawing/2014/main" id="{2764D510-B63D-4AD2-9B9E-4330AFC5BB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2" name="Line 49">
          <a:extLst>
            <a:ext uri="{FF2B5EF4-FFF2-40B4-BE49-F238E27FC236}">
              <a16:creationId xmlns:a16="http://schemas.microsoft.com/office/drawing/2014/main" id="{2831B3CF-DDB4-468E-B202-4E138C7E6C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3" name="Line 50">
          <a:extLst>
            <a:ext uri="{FF2B5EF4-FFF2-40B4-BE49-F238E27FC236}">
              <a16:creationId xmlns:a16="http://schemas.microsoft.com/office/drawing/2014/main" id="{6A3CB32A-6816-4267-B35D-E3B9898793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4" name="Line 51">
          <a:extLst>
            <a:ext uri="{FF2B5EF4-FFF2-40B4-BE49-F238E27FC236}">
              <a16:creationId xmlns:a16="http://schemas.microsoft.com/office/drawing/2014/main" id="{22EED55D-F933-495E-ABFF-570126475C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5" name="Line 182">
          <a:extLst>
            <a:ext uri="{FF2B5EF4-FFF2-40B4-BE49-F238E27FC236}">
              <a16:creationId xmlns:a16="http://schemas.microsoft.com/office/drawing/2014/main" id="{FB2A7D34-3394-4931-AE5A-754C9D03CF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6" name="Line 183">
          <a:extLst>
            <a:ext uri="{FF2B5EF4-FFF2-40B4-BE49-F238E27FC236}">
              <a16:creationId xmlns:a16="http://schemas.microsoft.com/office/drawing/2014/main" id="{572BCD1C-A167-4E90-A761-4D6B71CEC1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7" name="Line 184">
          <a:extLst>
            <a:ext uri="{FF2B5EF4-FFF2-40B4-BE49-F238E27FC236}">
              <a16:creationId xmlns:a16="http://schemas.microsoft.com/office/drawing/2014/main" id="{2ED624B4-123A-478F-B79D-351C55EE10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8" name="Line 185">
          <a:extLst>
            <a:ext uri="{FF2B5EF4-FFF2-40B4-BE49-F238E27FC236}">
              <a16:creationId xmlns:a16="http://schemas.microsoft.com/office/drawing/2014/main" id="{0DC10E8B-F702-4D7D-A883-91C8DA2941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9" name="Line 186">
          <a:extLst>
            <a:ext uri="{FF2B5EF4-FFF2-40B4-BE49-F238E27FC236}">
              <a16:creationId xmlns:a16="http://schemas.microsoft.com/office/drawing/2014/main" id="{7C3605A1-BE2E-41E6-9111-59D997AB6A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0" name="Line 187">
          <a:extLst>
            <a:ext uri="{FF2B5EF4-FFF2-40B4-BE49-F238E27FC236}">
              <a16:creationId xmlns:a16="http://schemas.microsoft.com/office/drawing/2014/main" id="{92B0E369-8FD1-4720-B5AC-733CD29B37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1" name="Line 46">
          <a:extLst>
            <a:ext uri="{FF2B5EF4-FFF2-40B4-BE49-F238E27FC236}">
              <a16:creationId xmlns:a16="http://schemas.microsoft.com/office/drawing/2014/main" id="{71C1D5C2-251E-4E44-9B2E-E581DC13DD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2" name="Line 47">
          <a:extLst>
            <a:ext uri="{FF2B5EF4-FFF2-40B4-BE49-F238E27FC236}">
              <a16:creationId xmlns:a16="http://schemas.microsoft.com/office/drawing/2014/main" id="{86B45E5A-5B46-4079-8101-1D2A24853DD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3" name="Line 48">
          <a:extLst>
            <a:ext uri="{FF2B5EF4-FFF2-40B4-BE49-F238E27FC236}">
              <a16:creationId xmlns:a16="http://schemas.microsoft.com/office/drawing/2014/main" id="{4BC79FC4-6266-4030-BE58-C3EB5E07BF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4" name="Line 49">
          <a:extLst>
            <a:ext uri="{FF2B5EF4-FFF2-40B4-BE49-F238E27FC236}">
              <a16:creationId xmlns:a16="http://schemas.microsoft.com/office/drawing/2014/main" id="{5C30B613-E77B-403B-AAD5-23E912ED01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5" name="Line 50">
          <a:extLst>
            <a:ext uri="{FF2B5EF4-FFF2-40B4-BE49-F238E27FC236}">
              <a16:creationId xmlns:a16="http://schemas.microsoft.com/office/drawing/2014/main" id="{28FA7C24-4849-478E-AF4F-A1DB3A5023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6" name="Line 51">
          <a:extLst>
            <a:ext uri="{FF2B5EF4-FFF2-40B4-BE49-F238E27FC236}">
              <a16:creationId xmlns:a16="http://schemas.microsoft.com/office/drawing/2014/main" id="{859ECED7-8B2A-4344-BD0D-BDA434CC91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7" name="Line 182">
          <a:extLst>
            <a:ext uri="{FF2B5EF4-FFF2-40B4-BE49-F238E27FC236}">
              <a16:creationId xmlns:a16="http://schemas.microsoft.com/office/drawing/2014/main" id="{C268CE97-EFF7-4F57-8F4D-1FE75788FF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8" name="Line 183">
          <a:extLst>
            <a:ext uri="{FF2B5EF4-FFF2-40B4-BE49-F238E27FC236}">
              <a16:creationId xmlns:a16="http://schemas.microsoft.com/office/drawing/2014/main" id="{EB2DEDCF-D513-4B37-AC47-585449142D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9" name="Line 184">
          <a:extLst>
            <a:ext uri="{FF2B5EF4-FFF2-40B4-BE49-F238E27FC236}">
              <a16:creationId xmlns:a16="http://schemas.microsoft.com/office/drawing/2014/main" id="{5BCB3CDE-94EA-49D4-8E6C-289D6989407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0" name="Line 185">
          <a:extLst>
            <a:ext uri="{FF2B5EF4-FFF2-40B4-BE49-F238E27FC236}">
              <a16:creationId xmlns:a16="http://schemas.microsoft.com/office/drawing/2014/main" id="{472A752B-FF69-4AFF-95B5-4BCFA09C02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1" name="Line 186">
          <a:extLst>
            <a:ext uri="{FF2B5EF4-FFF2-40B4-BE49-F238E27FC236}">
              <a16:creationId xmlns:a16="http://schemas.microsoft.com/office/drawing/2014/main" id="{72B34BEC-3009-4FE8-A325-ACA70A9462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2" name="Line 187">
          <a:extLst>
            <a:ext uri="{FF2B5EF4-FFF2-40B4-BE49-F238E27FC236}">
              <a16:creationId xmlns:a16="http://schemas.microsoft.com/office/drawing/2014/main" id="{ADC6DCE1-35AC-45EB-AFC5-16D10A0FFF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3" name="Line 46">
          <a:extLst>
            <a:ext uri="{FF2B5EF4-FFF2-40B4-BE49-F238E27FC236}">
              <a16:creationId xmlns:a16="http://schemas.microsoft.com/office/drawing/2014/main" id="{DFA76EF3-0FAE-4291-A1C6-1EB77DD3219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4" name="Line 47">
          <a:extLst>
            <a:ext uri="{FF2B5EF4-FFF2-40B4-BE49-F238E27FC236}">
              <a16:creationId xmlns:a16="http://schemas.microsoft.com/office/drawing/2014/main" id="{ECE12338-F220-4160-A613-4AD3682A16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5" name="Line 48">
          <a:extLst>
            <a:ext uri="{FF2B5EF4-FFF2-40B4-BE49-F238E27FC236}">
              <a16:creationId xmlns:a16="http://schemas.microsoft.com/office/drawing/2014/main" id="{C8227CC2-70CD-4ED6-A04A-0773334F738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6" name="Line 49">
          <a:extLst>
            <a:ext uri="{FF2B5EF4-FFF2-40B4-BE49-F238E27FC236}">
              <a16:creationId xmlns:a16="http://schemas.microsoft.com/office/drawing/2014/main" id="{10570C98-20CA-410B-8347-C84BC37AC1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7" name="Line 50">
          <a:extLst>
            <a:ext uri="{FF2B5EF4-FFF2-40B4-BE49-F238E27FC236}">
              <a16:creationId xmlns:a16="http://schemas.microsoft.com/office/drawing/2014/main" id="{2F47FD4C-A6AF-430A-8A65-7F5B271F46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8" name="Line 51">
          <a:extLst>
            <a:ext uri="{FF2B5EF4-FFF2-40B4-BE49-F238E27FC236}">
              <a16:creationId xmlns:a16="http://schemas.microsoft.com/office/drawing/2014/main" id="{14414B9D-32A5-4EAC-8E33-C46A77985F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9" name="Line 182">
          <a:extLst>
            <a:ext uri="{FF2B5EF4-FFF2-40B4-BE49-F238E27FC236}">
              <a16:creationId xmlns:a16="http://schemas.microsoft.com/office/drawing/2014/main" id="{BC314521-19FF-475E-BAFD-996EB43B9C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0" name="Line 183">
          <a:extLst>
            <a:ext uri="{FF2B5EF4-FFF2-40B4-BE49-F238E27FC236}">
              <a16:creationId xmlns:a16="http://schemas.microsoft.com/office/drawing/2014/main" id="{EC81335D-2770-4F03-AD8A-9F16EB490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1" name="Line 184">
          <a:extLst>
            <a:ext uri="{FF2B5EF4-FFF2-40B4-BE49-F238E27FC236}">
              <a16:creationId xmlns:a16="http://schemas.microsoft.com/office/drawing/2014/main" id="{A7F7843D-CE13-432B-BE42-39468B93F9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2" name="Line 185">
          <a:extLst>
            <a:ext uri="{FF2B5EF4-FFF2-40B4-BE49-F238E27FC236}">
              <a16:creationId xmlns:a16="http://schemas.microsoft.com/office/drawing/2014/main" id="{51E159D4-B2B3-4483-9277-76BE9F3476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3" name="Line 186">
          <a:extLst>
            <a:ext uri="{FF2B5EF4-FFF2-40B4-BE49-F238E27FC236}">
              <a16:creationId xmlns:a16="http://schemas.microsoft.com/office/drawing/2014/main" id="{A6CF1C57-5366-4693-BB51-23E525C1DB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4" name="Line 187">
          <a:extLst>
            <a:ext uri="{FF2B5EF4-FFF2-40B4-BE49-F238E27FC236}">
              <a16:creationId xmlns:a16="http://schemas.microsoft.com/office/drawing/2014/main" id="{D1BC87A7-F2D8-4C2F-982A-F8BA8C061A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5" name="Line 46">
          <a:extLst>
            <a:ext uri="{FF2B5EF4-FFF2-40B4-BE49-F238E27FC236}">
              <a16:creationId xmlns:a16="http://schemas.microsoft.com/office/drawing/2014/main" id="{DB30C405-C5EC-4B2A-ADFE-23D42868A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6" name="Line 47">
          <a:extLst>
            <a:ext uri="{FF2B5EF4-FFF2-40B4-BE49-F238E27FC236}">
              <a16:creationId xmlns:a16="http://schemas.microsoft.com/office/drawing/2014/main" id="{D5895903-F687-4A98-A6F9-8AC3617A7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7" name="Line 48">
          <a:extLst>
            <a:ext uri="{FF2B5EF4-FFF2-40B4-BE49-F238E27FC236}">
              <a16:creationId xmlns:a16="http://schemas.microsoft.com/office/drawing/2014/main" id="{DA3E5F37-3971-4F3C-9840-E577DEE0AC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8" name="Line 49">
          <a:extLst>
            <a:ext uri="{FF2B5EF4-FFF2-40B4-BE49-F238E27FC236}">
              <a16:creationId xmlns:a16="http://schemas.microsoft.com/office/drawing/2014/main" id="{B6866EB0-2C49-4749-9692-7FF3E19938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9" name="Line 50">
          <a:extLst>
            <a:ext uri="{FF2B5EF4-FFF2-40B4-BE49-F238E27FC236}">
              <a16:creationId xmlns:a16="http://schemas.microsoft.com/office/drawing/2014/main" id="{BC5E18C7-17CC-4C9C-8527-1B7375373F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0" name="Line 51">
          <a:extLst>
            <a:ext uri="{FF2B5EF4-FFF2-40B4-BE49-F238E27FC236}">
              <a16:creationId xmlns:a16="http://schemas.microsoft.com/office/drawing/2014/main" id="{817EC54D-FCF8-4D54-9E06-205D2AD1B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1" name="Line 182">
          <a:extLst>
            <a:ext uri="{FF2B5EF4-FFF2-40B4-BE49-F238E27FC236}">
              <a16:creationId xmlns:a16="http://schemas.microsoft.com/office/drawing/2014/main" id="{D486640E-FBDA-4BF8-994B-76CE6740B1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2" name="Line 183">
          <a:extLst>
            <a:ext uri="{FF2B5EF4-FFF2-40B4-BE49-F238E27FC236}">
              <a16:creationId xmlns:a16="http://schemas.microsoft.com/office/drawing/2014/main" id="{470F4FEB-4F53-4510-A333-6204273306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3" name="Line 184">
          <a:extLst>
            <a:ext uri="{FF2B5EF4-FFF2-40B4-BE49-F238E27FC236}">
              <a16:creationId xmlns:a16="http://schemas.microsoft.com/office/drawing/2014/main" id="{F4D491F0-D4E1-442F-8158-1985ECD999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4" name="Line 185">
          <a:extLst>
            <a:ext uri="{FF2B5EF4-FFF2-40B4-BE49-F238E27FC236}">
              <a16:creationId xmlns:a16="http://schemas.microsoft.com/office/drawing/2014/main" id="{E65B1F0A-C04D-44DC-B22D-CB218694FA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5" name="Line 186">
          <a:extLst>
            <a:ext uri="{FF2B5EF4-FFF2-40B4-BE49-F238E27FC236}">
              <a16:creationId xmlns:a16="http://schemas.microsoft.com/office/drawing/2014/main" id="{9AABFEB5-CE73-4B8D-A88D-A3E9CF4C9CD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6" name="Line 187">
          <a:extLst>
            <a:ext uri="{FF2B5EF4-FFF2-40B4-BE49-F238E27FC236}">
              <a16:creationId xmlns:a16="http://schemas.microsoft.com/office/drawing/2014/main" id="{5EF28E8D-4E24-4F95-9414-42152ACFA2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7" name="Line 46">
          <a:extLst>
            <a:ext uri="{FF2B5EF4-FFF2-40B4-BE49-F238E27FC236}">
              <a16:creationId xmlns:a16="http://schemas.microsoft.com/office/drawing/2014/main" id="{F4D26343-AC51-4EB9-B183-7EF7E0ED91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8" name="Line 47">
          <a:extLst>
            <a:ext uri="{FF2B5EF4-FFF2-40B4-BE49-F238E27FC236}">
              <a16:creationId xmlns:a16="http://schemas.microsoft.com/office/drawing/2014/main" id="{3F1E0894-74E0-4F05-B155-88BB89EBF19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9" name="Line 48">
          <a:extLst>
            <a:ext uri="{FF2B5EF4-FFF2-40B4-BE49-F238E27FC236}">
              <a16:creationId xmlns:a16="http://schemas.microsoft.com/office/drawing/2014/main" id="{BDC89E31-0B3A-4431-97CC-26B2F915E7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0" name="Line 49">
          <a:extLst>
            <a:ext uri="{FF2B5EF4-FFF2-40B4-BE49-F238E27FC236}">
              <a16:creationId xmlns:a16="http://schemas.microsoft.com/office/drawing/2014/main" id="{21B343DF-E465-4FDB-A937-CF69988BA7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1" name="Line 50">
          <a:extLst>
            <a:ext uri="{FF2B5EF4-FFF2-40B4-BE49-F238E27FC236}">
              <a16:creationId xmlns:a16="http://schemas.microsoft.com/office/drawing/2014/main" id="{256FBFEC-364D-444D-AB57-ABC63CEEF19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2" name="Line 51">
          <a:extLst>
            <a:ext uri="{FF2B5EF4-FFF2-40B4-BE49-F238E27FC236}">
              <a16:creationId xmlns:a16="http://schemas.microsoft.com/office/drawing/2014/main" id="{E6EEFA6A-6A70-4177-B2F5-D86B590BC49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3" name="Line 182">
          <a:extLst>
            <a:ext uri="{FF2B5EF4-FFF2-40B4-BE49-F238E27FC236}">
              <a16:creationId xmlns:a16="http://schemas.microsoft.com/office/drawing/2014/main" id="{F276FDF8-9560-4DDA-8D23-97466B69D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4" name="Line 183">
          <a:extLst>
            <a:ext uri="{FF2B5EF4-FFF2-40B4-BE49-F238E27FC236}">
              <a16:creationId xmlns:a16="http://schemas.microsoft.com/office/drawing/2014/main" id="{41738F65-3165-4F01-967F-5ABF85E778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5" name="Line 184">
          <a:extLst>
            <a:ext uri="{FF2B5EF4-FFF2-40B4-BE49-F238E27FC236}">
              <a16:creationId xmlns:a16="http://schemas.microsoft.com/office/drawing/2014/main" id="{6F8BC991-4499-4CAF-8B84-21B65A2C15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6" name="Line 185">
          <a:extLst>
            <a:ext uri="{FF2B5EF4-FFF2-40B4-BE49-F238E27FC236}">
              <a16:creationId xmlns:a16="http://schemas.microsoft.com/office/drawing/2014/main" id="{C572A575-8363-44F2-A0D9-E84F1B7E44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7" name="Line 186">
          <a:extLst>
            <a:ext uri="{FF2B5EF4-FFF2-40B4-BE49-F238E27FC236}">
              <a16:creationId xmlns:a16="http://schemas.microsoft.com/office/drawing/2014/main" id="{9B70FA48-8542-4C55-B2CA-52AE9FA9E6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8" name="Line 187">
          <a:extLst>
            <a:ext uri="{FF2B5EF4-FFF2-40B4-BE49-F238E27FC236}">
              <a16:creationId xmlns:a16="http://schemas.microsoft.com/office/drawing/2014/main" id="{4DBF89E8-21EF-42F8-9E37-BDA2DFACEA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9" name="Line 46">
          <a:extLst>
            <a:ext uri="{FF2B5EF4-FFF2-40B4-BE49-F238E27FC236}">
              <a16:creationId xmlns:a16="http://schemas.microsoft.com/office/drawing/2014/main" id="{C98AFC78-6B43-454C-B4AF-16356ECB60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0" name="Line 47">
          <a:extLst>
            <a:ext uri="{FF2B5EF4-FFF2-40B4-BE49-F238E27FC236}">
              <a16:creationId xmlns:a16="http://schemas.microsoft.com/office/drawing/2014/main" id="{5B998108-3748-4022-82D7-362833C9254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1" name="Line 48">
          <a:extLst>
            <a:ext uri="{FF2B5EF4-FFF2-40B4-BE49-F238E27FC236}">
              <a16:creationId xmlns:a16="http://schemas.microsoft.com/office/drawing/2014/main" id="{C3A9DFFB-2B2C-4449-A273-6496B9BDF5B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2" name="Line 49">
          <a:extLst>
            <a:ext uri="{FF2B5EF4-FFF2-40B4-BE49-F238E27FC236}">
              <a16:creationId xmlns:a16="http://schemas.microsoft.com/office/drawing/2014/main" id="{E76D686D-5DE5-4DC3-BEE1-CC279FD0EF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3" name="Line 50">
          <a:extLst>
            <a:ext uri="{FF2B5EF4-FFF2-40B4-BE49-F238E27FC236}">
              <a16:creationId xmlns:a16="http://schemas.microsoft.com/office/drawing/2014/main" id="{1FF7326B-AADB-462D-87F7-B9F498B0C1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4" name="Line 51">
          <a:extLst>
            <a:ext uri="{FF2B5EF4-FFF2-40B4-BE49-F238E27FC236}">
              <a16:creationId xmlns:a16="http://schemas.microsoft.com/office/drawing/2014/main" id="{DF5037FE-5E24-44B4-83A4-9E8C09F523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5" name="Line 182">
          <a:extLst>
            <a:ext uri="{FF2B5EF4-FFF2-40B4-BE49-F238E27FC236}">
              <a16:creationId xmlns:a16="http://schemas.microsoft.com/office/drawing/2014/main" id="{0FFA1657-78E2-412E-9257-FBC07FA112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6" name="Line 183">
          <a:extLst>
            <a:ext uri="{FF2B5EF4-FFF2-40B4-BE49-F238E27FC236}">
              <a16:creationId xmlns:a16="http://schemas.microsoft.com/office/drawing/2014/main" id="{E36FC134-F91F-4B57-8B29-EBA289C387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7" name="Line 184">
          <a:extLst>
            <a:ext uri="{FF2B5EF4-FFF2-40B4-BE49-F238E27FC236}">
              <a16:creationId xmlns:a16="http://schemas.microsoft.com/office/drawing/2014/main" id="{F292D65D-2BBC-4A83-8223-178AD0DEB0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8" name="Line 185">
          <a:extLst>
            <a:ext uri="{FF2B5EF4-FFF2-40B4-BE49-F238E27FC236}">
              <a16:creationId xmlns:a16="http://schemas.microsoft.com/office/drawing/2014/main" id="{BE3B2076-371F-4B53-ADE6-AF972A1D31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9" name="Line 186">
          <a:extLst>
            <a:ext uri="{FF2B5EF4-FFF2-40B4-BE49-F238E27FC236}">
              <a16:creationId xmlns:a16="http://schemas.microsoft.com/office/drawing/2014/main" id="{F9D38629-1B28-4955-B3E2-FE144E72520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0" name="Line 187">
          <a:extLst>
            <a:ext uri="{FF2B5EF4-FFF2-40B4-BE49-F238E27FC236}">
              <a16:creationId xmlns:a16="http://schemas.microsoft.com/office/drawing/2014/main" id="{5D31E350-2A47-48E3-B959-7C3B60E2D82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1" name="Line 46">
          <a:extLst>
            <a:ext uri="{FF2B5EF4-FFF2-40B4-BE49-F238E27FC236}">
              <a16:creationId xmlns:a16="http://schemas.microsoft.com/office/drawing/2014/main" id="{F6562A66-DA77-4475-B5F7-F0E7513E50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2" name="Line 47">
          <a:extLst>
            <a:ext uri="{FF2B5EF4-FFF2-40B4-BE49-F238E27FC236}">
              <a16:creationId xmlns:a16="http://schemas.microsoft.com/office/drawing/2014/main" id="{527ECC6F-0811-4AB8-8EE0-F0EB8706BB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3" name="Line 48">
          <a:extLst>
            <a:ext uri="{FF2B5EF4-FFF2-40B4-BE49-F238E27FC236}">
              <a16:creationId xmlns:a16="http://schemas.microsoft.com/office/drawing/2014/main" id="{2CAE6D14-BBDD-45C6-9722-62D2640D95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4" name="Line 49">
          <a:extLst>
            <a:ext uri="{FF2B5EF4-FFF2-40B4-BE49-F238E27FC236}">
              <a16:creationId xmlns:a16="http://schemas.microsoft.com/office/drawing/2014/main" id="{A33A0469-610A-4A54-95B6-288CE1C4A72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5" name="Line 50">
          <a:extLst>
            <a:ext uri="{FF2B5EF4-FFF2-40B4-BE49-F238E27FC236}">
              <a16:creationId xmlns:a16="http://schemas.microsoft.com/office/drawing/2014/main" id="{E5306C1F-CAA3-44D2-A028-8D8413D836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6" name="Line 51">
          <a:extLst>
            <a:ext uri="{FF2B5EF4-FFF2-40B4-BE49-F238E27FC236}">
              <a16:creationId xmlns:a16="http://schemas.microsoft.com/office/drawing/2014/main" id="{93CD16D1-7B8E-405D-88C9-239683B2D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7" name="Line 182">
          <a:extLst>
            <a:ext uri="{FF2B5EF4-FFF2-40B4-BE49-F238E27FC236}">
              <a16:creationId xmlns:a16="http://schemas.microsoft.com/office/drawing/2014/main" id="{47769116-1EC9-468E-897E-DA3C5A91610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8" name="Line 183">
          <a:extLst>
            <a:ext uri="{FF2B5EF4-FFF2-40B4-BE49-F238E27FC236}">
              <a16:creationId xmlns:a16="http://schemas.microsoft.com/office/drawing/2014/main" id="{68B66927-6D24-404A-A908-C980CF3F8E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9" name="Line 184">
          <a:extLst>
            <a:ext uri="{FF2B5EF4-FFF2-40B4-BE49-F238E27FC236}">
              <a16:creationId xmlns:a16="http://schemas.microsoft.com/office/drawing/2014/main" id="{59CCA4FD-E8D4-442F-9DFD-6AF0E4CEDF2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0" name="Line 185">
          <a:extLst>
            <a:ext uri="{FF2B5EF4-FFF2-40B4-BE49-F238E27FC236}">
              <a16:creationId xmlns:a16="http://schemas.microsoft.com/office/drawing/2014/main" id="{0856FA80-0353-4A86-A4F7-FA63C80EA0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1" name="Line 186">
          <a:extLst>
            <a:ext uri="{FF2B5EF4-FFF2-40B4-BE49-F238E27FC236}">
              <a16:creationId xmlns:a16="http://schemas.microsoft.com/office/drawing/2014/main" id="{119322BB-0FA8-49DB-BA0C-FFE2DA626C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2" name="Line 187">
          <a:extLst>
            <a:ext uri="{FF2B5EF4-FFF2-40B4-BE49-F238E27FC236}">
              <a16:creationId xmlns:a16="http://schemas.microsoft.com/office/drawing/2014/main" id="{C97BDE41-75F3-4D70-8770-4ED35ECD6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3" name="Line 46">
          <a:extLst>
            <a:ext uri="{FF2B5EF4-FFF2-40B4-BE49-F238E27FC236}">
              <a16:creationId xmlns:a16="http://schemas.microsoft.com/office/drawing/2014/main" id="{E3D9C9A4-0E99-43BB-8522-10426C5789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4" name="Line 47">
          <a:extLst>
            <a:ext uri="{FF2B5EF4-FFF2-40B4-BE49-F238E27FC236}">
              <a16:creationId xmlns:a16="http://schemas.microsoft.com/office/drawing/2014/main" id="{16CF136B-8BF9-411A-B42E-200D9272F0C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5" name="Line 48">
          <a:extLst>
            <a:ext uri="{FF2B5EF4-FFF2-40B4-BE49-F238E27FC236}">
              <a16:creationId xmlns:a16="http://schemas.microsoft.com/office/drawing/2014/main" id="{7126E2CF-3F2A-488D-A51B-9EA7099C809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6" name="Line 49">
          <a:extLst>
            <a:ext uri="{FF2B5EF4-FFF2-40B4-BE49-F238E27FC236}">
              <a16:creationId xmlns:a16="http://schemas.microsoft.com/office/drawing/2014/main" id="{5E382AFE-ECC1-4E5E-9343-6F7142BA3F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7" name="Line 50">
          <a:extLst>
            <a:ext uri="{FF2B5EF4-FFF2-40B4-BE49-F238E27FC236}">
              <a16:creationId xmlns:a16="http://schemas.microsoft.com/office/drawing/2014/main" id="{40D69CC0-7850-43CA-8728-07ACFE17800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8" name="Line 51">
          <a:extLst>
            <a:ext uri="{FF2B5EF4-FFF2-40B4-BE49-F238E27FC236}">
              <a16:creationId xmlns:a16="http://schemas.microsoft.com/office/drawing/2014/main" id="{87A9F637-9D39-4AC1-9B61-CBC15DF7B0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9" name="Line 182">
          <a:extLst>
            <a:ext uri="{FF2B5EF4-FFF2-40B4-BE49-F238E27FC236}">
              <a16:creationId xmlns:a16="http://schemas.microsoft.com/office/drawing/2014/main" id="{A4F4CBD0-8413-4338-87D9-E6CA539796C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0" name="Line 183">
          <a:extLst>
            <a:ext uri="{FF2B5EF4-FFF2-40B4-BE49-F238E27FC236}">
              <a16:creationId xmlns:a16="http://schemas.microsoft.com/office/drawing/2014/main" id="{F28CAEF4-F4DE-497A-B1FA-A83F4D03AC1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1" name="Line 184">
          <a:extLst>
            <a:ext uri="{FF2B5EF4-FFF2-40B4-BE49-F238E27FC236}">
              <a16:creationId xmlns:a16="http://schemas.microsoft.com/office/drawing/2014/main" id="{C9552B62-34FF-4F96-803C-181D929869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2" name="Line 185">
          <a:extLst>
            <a:ext uri="{FF2B5EF4-FFF2-40B4-BE49-F238E27FC236}">
              <a16:creationId xmlns:a16="http://schemas.microsoft.com/office/drawing/2014/main" id="{23ECA34D-68EC-4D91-935A-8B8E00853D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3" name="Line 186">
          <a:extLst>
            <a:ext uri="{FF2B5EF4-FFF2-40B4-BE49-F238E27FC236}">
              <a16:creationId xmlns:a16="http://schemas.microsoft.com/office/drawing/2014/main" id="{C22BEC82-EE58-47EB-96B0-C707B4C4A3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4" name="Line 187">
          <a:extLst>
            <a:ext uri="{FF2B5EF4-FFF2-40B4-BE49-F238E27FC236}">
              <a16:creationId xmlns:a16="http://schemas.microsoft.com/office/drawing/2014/main" id="{8E2DDB6E-4007-49C1-A6ED-2A2AA1B70A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5" name="Line 46">
          <a:extLst>
            <a:ext uri="{FF2B5EF4-FFF2-40B4-BE49-F238E27FC236}">
              <a16:creationId xmlns:a16="http://schemas.microsoft.com/office/drawing/2014/main" id="{533190E6-796B-43B5-A6E3-AEE52B3CF5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6" name="Line 47">
          <a:extLst>
            <a:ext uri="{FF2B5EF4-FFF2-40B4-BE49-F238E27FC236}">
              <a16:creationId xmlns:a16="http://schemas.microsoft.com/office/drawing/2014/main" id="{630E8544-38DB-4220-8D12-F35357048AF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7" name="Line 48">
          <a:extLst>
            <a:ext uri="{FF2B5EF4-FFF2-40B4-BE49-F238E27FC236}">
              <a16:creationId xmlns:a16="http://schemas.microsoft.com/office/drawing/2014/main" id="{E6FF75AC-C525-499A-B8F6-50656F03C8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8" name="Line 49">
          <a:extLst>
            <a:ext uri="{FF2B5EF4-FFF2-40B4-BE49-F238E27FC236}">
              <a16:creationId xmlns:a16="http://schemas.microsoft.com/office/drawing/2014/main" id="{76D8892F-2EFD-4A5E-9795-5F43D85AFD3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9" name="Line 50">
          <a:extLst>
            <a:ext uri="{FF2B5EF4-FFF2-40B4-BE49-F238E27FC236}">
              <a16:creationId xmlns:a16="http://schemas.microsoft.com/office/drawing/2014/main" id="{2461B216-A012-40AA-95D8-A30832551C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0" name="Line 51">
          <a:extLst>
            <a:ext uri="{FF2B5EF4-FFF2-40B4-BE49-F238E27FC236}">
              <a16:creationId xmlns:a16="http://schemas.microsoft.com/office/drawing/2014/main" id="{71C21C5B-BE4E-4CA4-A19D-8AF316C0BC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1" name="Line 182">
          <a:extLst>
            <a:ext uri="{FF2B5EF4-FFF2-40B4-BE49-F238E27FC236}">
              <a16:creationId xmlns:a16="http://schemas.microsoft.com/office/drawing/2014/main" id="{DC4AC97D-5011-483F-8F33-BC300D474EB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2" name="Line 183">
          <a:extLst>
            <a:ext uri="{FF2B5EF4-FFF2-40B4-BE49-F238E27FC236}">
              <a16:creationId xmlns:a16="http://schemas.microsoft.com/office/drawing/2014/main" id="{1831FB1C-0515-46FF-BCDB-9D5A959C4A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3" name="Line 184">
          <a:extLst>
            <a:ext uri="{FF2B5EF4-FFF2-40B4-BE49-F238E27FC236}">
              <a16:creationId xmlns:a16="http://schemas.microsoft.com/office/drawing/2014/main" id="{FCAEDD57-4B57-42AD-A8B8-D40347712A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4" name="Line 185">
          <a:extLst>
            <a:ext uri="{FF2B5EF4-FFF2-40B4-BE49-F238E27FC236}">
              <a16:creationId xmlns:a16="http://schemas.microsoft.com/office/drawing/2014/main" id="{D49ECBCB-30C4-447F-8C66-4AABCC18F10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5" name="Line 186">
          <a:extLst>
            <a:ext uri="{FF2B5EF4-FFF2-40B4-BE49-F238E27FC236}">
              <a16:creationId xmlns:a16="http://schemas.microsoft.com/office/drawing/2014/main" id="{83DE39E6-A4FB-4339-A0F7-1C485E02C9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6" name="Line 187">
          <a:extLst>
            <a:ext uri="{FF2B5EF4-FFF2-40B4-BE49-F238E27FC236}">
              <a16:creationId xmlns:a16="http://schemas.microsoft.com/office/drawing/2014/main" id="{6A3094D5-1EA2-4087-9D53-BC985F6C97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7" name="Line 46">
          <a:extLst>
            <a:ext uri="{FF2B5EF4-FFF2-40B4-BE49-F238E27FC236}">
              <a16:creationId xmlns:a16="http://schemas.microsoft.com/office/drawing/2014/main" id="{26E40F47-9543-447F-BEB9-112C5784BF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8" name="Line 47">
          <a:extLst>
            <a:ext uri="{FF2B5EF4-FFF2-40B4-BE49-F238E27FC236}">
              <a16:creationId xmlns:a16="http://schemas.microsoft.com/office/drawing/2014/main" id="{AEE45B91-A4AB-4E1A-92B2-3E787FF24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9" name="Line 48">
          <a:extLst>
            <a:ext uri="{FF2B5EF4-FFF2-40B4-BE49-F238E27FC236}">
              <a16:creationId xmlns:a16="http://schemas.microsoft.com/office/drawing/2014/main" id="{7F8D3944-E8C2-472C-BF2F-1335C2B6D3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0" name="Line 49">
          <a:extLst>
            <a:ext uri="{FF2B5EF4-FFF2-40B4-BE49-F238E27FC236}">
              <a16:creationId xmlns:a16="http://schemas.microsoft.com/office/drawing/2014/main" id="{32ABDD64-1AD3-4F5B-B743-29878818AFD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1" name="Line 50">
          <a:extLst>
            <a:ext uri="{FF2B5EF4-FFF2-40B4-BE49-F238E27FC236}">
              <a16:creationId xmlns:a16="http://schemas.microsoft.com/office/drawing/2014/main" id="{261F193F-C0DD-4F62-8099-4CEE3D10EB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2" name="Line 51">
          <a:extLst>
            <a:ext uri="{FF2B5EF4-FFF2-40B4-BE49-F238E27FC236}">
              <a16:creationId xmlns:a16="http://schemas.microsoft.com/office/drawing/2014/main" id="{B932AA1A-DCA4-443C-ABBF-BFA49536D9F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3" name="Line 182">
          <a:extLst>
            <a:ext uri="{FF2B5EF4-FFF2-40B4-BE49-F238E27FC236}">
              <a16:creationId xmlns:a16="http://schemas.microsoft.com/office/drawing/2014/main" id="{F8F4F799-52DD-4CE8-87E9-5EE717DE1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4" name="Line 183">
          <a:extLst>
            <a:ext uri="{FF2B5EF4-FFF2-40B4-BE49-F238E27FC236}">
              <a16:creationId xmlns:a16="http://schemas.microsoft.com/office/drawing/2014/main" id="{C3914644-80DC-4CA7-AC4D-97560E550D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5" name="Line 184">
          <a:extLst>
            <a:ext uri="{FF2B5EF4-FFF2-40B4-BE49-F238E27FC236}">
              <a16:creationId xmlns:a16="http://schemas.microsoft.com/office/drawing/2014/main" id="{19F3AD08-6B79-4E3B-828E-6E05A296E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6" name="Line 185">
          <a:extLst>
            <a:ext uri="{FF2B5EF4-FFF2-40B4-BE49-F238E27FC236}">
              <a16:creationId xmlns:a16="http://schemas.microsoft.com/office/drawing/2014/main" id="{874F0076-AF3C-446B-A09C-39D9DDB0AE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7" name="Line 186">
          <a:extLst>
            <a:ext uri="{FF2B5EF4-FFF2-40B4-BE49-F238E27FC236}">
              <a16:creationId xmlns:a16="http://schemas.microsoft.com/office/drawing/2014/main" id="{0211A7B7-C335-4954-B4A1-3B7B9BE5CE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8" name="Line 187">
          <a:extLst>
            <a:ext uri="{FF2B5EF4-FFF2-40B4-BE49-F238E27FC236}">
              <a16:creationId xmlns:a16="http://schemas.microsoft.com/office/drawing/2014/main" id="{883AAAA6-EF8E-4CFE-B06B-8E4072AAA9E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9" name="Line 46">
          <a:extLst>
            <a:ext uri="{FF2B5EF4-FFF2-40B4-BE49-F238E27FC236}">
              <a16:creationId xmlns:a16="http://schemas.microsoft.com/office/drawing/2014/main" id="{73157C2F-44B8-4A27-B63C-5CCB785D90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0" name="Line 47">
          <a:extLst>
            <a:ext uri="{FF2B5EF4-FFF2-40B4-BE49-F238E27FC236}">
              <a16:creationId xmlns:a16="http://schemas.microsoft.com/office/drawing/2014/main" id="{83EA8F14-3014-43A4-9469-31D5869AD05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1" name="Line 48">
          <a:extLst>
            <a:ext uri="{FF2B5EF4-FFF2-40B4-BE49-F238E27FC236}">
              <a16:creationId xmlns:a16="http://schemas.microsoft.com/office/drawing/2014/main" id="{C840C11A-D3D6-41C7-9F0C-4BD8568AA1E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2" name="Line 49">
          <a:extLst>
            <a:ext uri="{FF2B5EF4-FFF2-40B4-BE49-F238E27FC236}">
              <a16:creationId xmlns:a16="http://schemas.microsoft.com/office/drawing/2014/main" id="{1256CE48-6E71-4E66-B79E-F83B26D1B3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3" name="Line 50">
          <a:extLst>
            <a:ext uri="{FF2B5EF4-FFF2-40B4-BE49-F238E27FC236}">
              <a16:creationId xmlns:a16="http://schemas.microsoft.com/office/drawing/2014/main" id="{D8CF4CFA-7031-4FEE-9941-FD1321E32E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4" name="Line 51">
          <a:extLst>
            <a:ext uri="{FF2B5EF4-FFF2-40B4-BE49-F238E27FC236}">
              <a16:creationId xmlns:a16="http://schemas.microsoft.com/office/drawing/2014/main" id="{842F79D0-D932-45E3-A9A8-A95F3381DC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5" name="Line 182">
          <a:extLst>
            <a:ext uri="{FF2B5EF4-FFF2-40B4-BE49-F238E27FC236}">
              <a16:creationId xmlns:a16="http://schemas.microsoft.com/office/drawing/2014/main" id="{58BB821C-515D-4918-8784-EE3FCC0583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6" name="Line 183">
          <a:extLst>
            <a:ext uri="{FF2B5EF4-FFF2-40B4-BE49-F238E27FC236}">
              <a16:creationId xmlns:a16="http://schemas.microsoft.com/office/drawing/2014/main" id="{28ACCCD4-72CD-4BAD-B867-B1AAC54CCE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7" name="Line 184">
          <a:extLst>
            <a:ext uri="{FF2B5EF4-FFF2-40B4-BE49-F238E27FC236}">
              <a16:creationId xmlns:a16="http://schemas.microsoft.com/office/drawing/2014/main" id="{4CB0787D-89C4-4A5E-8B72-371355294A5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8" name="Line 185">
          <a:extLst>
            <a:ext uri="{FF2B5EF4-FFF2-40B4-BE49-F238E27FC236}">
              <a16:creationId xmlns:a16="http://schemas.microsoft.com/office/drawing/2014/main" id="{EB3A9E09-F6BA-4F39-9066-45963FE420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9" name="Line 186">
          <a:extLst>
            <a:ext uri="{FF2B5EF4-FFF2-40B4-BE49-F238E27FC236}">
              <a16:creationId xmlns:a16="http://schemas.microsoft.com/office/drawing/2014/main" id="{3A49FDD6-0019-45F7-A389-4289903C28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0" name="Line 187">
          <a:extLst>
            <a:ext uri="{FF2B5EF4-FFF2-40B4-BE49-F238E27FC236}">
              <a16:creationId xmlns:a16="http://schemas.microsoft.com/office/drawing/2014/main" id="{BC006B13-CA87-4FA9-9B1B-EF843E557E1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1" name="Line 46">
          <a:extLst>
            <a:ext uri="{FF2B5EF4-FFF2-40B4-BE49-F238E27FC236}">
              <a16:creationId xmlns:a16="http://schemas.microsoft.com/office/drawing/2014/main" id="{5C30BBD1-590D-44A7-BC9E-E7FD295F4A6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2" name="Line 47">
          <a:extLst>
            <a:ext uri="{FF2B5EF4-FFF2-40B4-BE49-F238E27FC236}">
              <a16:creationId xmlns:a16="http://schemas.microsoft.com/office/drawing/2014/main" id="{2E2609CA-C483-4880-8C58-924F1FF1CCB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3" name="Line 48">
          <a:extLst>
            <a:ext uri="{FF2B5EF4-FFF2-40B4-BE49-F238E27FC236}">
              <a16:creationId xmlns:a16="http://schemas.microsoft.com/office/drawing/2014/main" id="{ECAF61C0-3439-4EE4-A78A-0D8F6DC459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4" name="Line 49">
          <a:extLst>
            <a:ext uri="{FF2B5EF4-FFF2-40B4-BE49-F238E27FC236}">
              <a16:creationId xmlns:a16="http://schemas.microsoft.com/office/drawing/2014/main" id="{0F662F6F-B4F4-4A4E-9F16-EC22ED8A93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5" name="Line 50">
          <a:extLst>
            <a:ext uri="{FF2B5EF4-FFF2-40B4-BE49-F238E27FC236}">
              <a16:creationId xmlns:a16="http://schemas.microsoft.com/office/drawing/2014/main" id="{BA80C6EB-9B68-4A5E-9A9A-628E67CDA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6" name="Line 51">
          <a:extLst>
            <a:ext uri="{FF2B5EF4-FFF2-40B4-BE49-F238E27FC236}">
              <a16:creationId xmlns:a16="http://schemas.microsoft.com/office/drawing/2014/main" id="{7C16E1BD-CF5A-4DD7-83ED-0FFBDC997A3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7" name="Line 182">
          <a:extLst>
            <a:ext uri="{FF2B5EF4-FFF2-40B4-BE49-F238E27FC236}">
              <a16:creationId xmlns:a16="http://schemas.microsoft.com/office/drawing/2014/main" id="{7F833BAE-17F5-4198-BBE6-957003C42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8" name="Line 183">
          <a:extLst>
            <a:ext uri="{FF2B5EF4-FFF2-40B4-BE49-F238E27FC236}">
              <a16:creationId xmlns:a16="http://schemas.microsoft.com/office/drawing/2014/main" id="{0894732A-CEB3-41DC-8CCA-67750F0D00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9" name="Line 184">
          <a:extLst>
            <a:ext uri="{FF2B5EF4-FFF2-40B4-BE49-F238E27FC236}">
              <a16:creationId xmlns:a16="http://schemas.microsoft.com/office/drawing/2014/main" id="{11C054C8-DD2F-413C-B21A-CEFEF9FBFA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0" name="Line 185">
          <a:extLst>
            <a:ext uri="{FF2B5EF4-FFF2-40B4-BE49-F238E27FC236}">
              <a16:creationId xmlns:a16="http://schemas.microsoft.com/office/drawing/2014/main" id="{015D417B-8729-409A-8F92-1E00B96D0DC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" name="Line 186">
          <a:extLst>
            <a:ext uri="{FF2B5EF4-FFF2-40B4-BE49-F238E27FC236}">
              <a16:creationId xmlns:a16="http://schemas.microsoft.com/office/drawing/2014/main" id="{FE676681-7C1F-4379-B1AF-4E4C43B7401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2" name="Line 187">
          <a:extLst>
            <a:ext uri="{FF2B5EF4-FFF2-40B4-BE49-F238E27FC236}">
              <a16:creationId xmlns:a16="http://schemas.microsoft.com/office/drawing/2014/main" id="{26097C63-9D29-4B64-B7D0-1D10802560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3" name="Line 46">
          <a:extLst>
            <a:ext uri="{FF2B5EF4-FFF2-40B4-BE49-F238E27FC236}">
              <a16:creationId xmlns:a16="http://schemas.microsoft.com/office/drawing/2014/main" id="{3687C22D-02E2-4C56-A6AF-20448CB6985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4" name="Line 47">
          <a:extLst>
            <a:ext uri="{FF2B5EF4-FFF2-40B4-BE49-F238E27FC236}">
              <a16:creationId xmlns:a16="http://schemas.microsoft.com/office/drawing/2014/main" id="{7FE49B6D-0C00-42B7-BD84-96815C93844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5" name="Line 48">
          <a:extLst>
            <a:ext uri="{FF2B5EF4-FFF2-40B4-BE49-F238E27FC236}">
              <a16:creationId xmlns:a16="http://schemas.microsoft.com/office/drawing/2014/main" id="{2F968FCE-E8CC-4F62-BB7E-E81125D49B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6" name="Line 49">
          <a:extLst>
            <a:ext uri="{FF2B5EF4-FFF2-40B4-BE49-F238E27FC236}">
              <a16:creationId xmlns:a16="http://schemas.microsoft.com/office/drawing/2014/main" id="{ED75D32E-0034-4476-BAB4-759CFDE9FA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50">
          <a:extLst>
            <a:ext uri="{FF2B5EF4-FFF2-40B4-BE49-F238E27FC236}">
              <a16:creationId xmlns:a16="http://schemas.microsoft.com/office/drawing/2014/main" id="{0B50444D-91FA-471B-9F26-FEE66AE6B4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51">
          <a:extLst>
            <a:ext uri="{FF2B5EF4-FFF2-40B4-BE49-F238E27FC236}">
              <a16:creationId xmlns:a16="http://schemas.microsoft.com/office/drawing/2014/main" id="{3D97DBDA-F326-44D7-ABCB-FF5549BFD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182">
          <a:extLst>
            <a:ext uri="{FF2B5EF4-FFF2-40B4-BE49-F238E27FC236}">
              <a16:creationId xmlns:a16="http://schemas.microsoft.com/office/drawing/2014/main" id="{37C364ED-5533-42C0-AA46-570F332229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183">
          <a:extLst>
            <a:ext uri="{FF2B5EF4-FFF2-40B4-BE49-F238E27FC236}">
              <a16:creationId xmlns:a16="http://schemas.microsoft.com/office/drawing/2014/main" id="{B2A9F1BD-E70C-45BC-88CF-D5229777EC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184">
          <a:extLst>
            <a:ext uri="{FF2B5EF4-FFF2-40B4-BE49-F238E27FC236}">
              <a16:creationId xmlns:a16="http://schemas.microsoft.com/office/drawing/2014/main" id="{4C97C8D0-FF3E-466C-941F-28585117AB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5">
          <a:extLst>
            <a:ext uri="{FF2B5EF4-FFF2-40B4-BE49-F238E27FC236}">
              <a16:creationId xmlns:a16="http://schemas.microsoft.com/office/drawing/2014/main" id="{8BD20A91-9245-4D68-AA6C-779602802C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6">
          <a:extLst>
            <a:ext uri="{FF2B5EF4-FFF2-40B4-BE49-F238E27FC236}">
              <a16:creationId xmlns:a16="http://schemas.microsoft.com/office/drawing/2014/main" id="{68840385-8413-467F-9A69-2AE3011BCC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7">
          <a:extLst>
            <a:ext uri="{FF2B5EF4-FFF2-40B4-BE49-F238E27FC236}">
              <a16:creationId xmlns:a16="http://schemas.microsoft.com/office/drawing/2014/main" id="{DD75F29F-15E7-4C97-9F2C-AE6A53CB94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46">
          <a:extLst>
            <a:ext uri="{FF2B5EF4-FFF2-40B4-BE49-F238E27FC236}">
              <a16:creationId xmlns:a16="http://schemas.microsoft.com/office/drawing/2014/main" id="{B0224180-6377-4D8A-B358-2D6DFA6F07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47">
          <a:extLst>
            <a:ext uri="{FF2B5EF4-FFF2-40B4-BE49-F238E27FC236}">
              <a16:creationId xmlns:a16="http://schemas.microsoft.com/office/drawing/2014/main" id="{F3970F78-E835-4CDA-ABCA-A06C77B433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48">
          <a:extLst>
            <a:ext uri="{FF2B5EF4-FFF2-40B4-BE49-F238E27FC236}">
              <a16:creationId xmlns:a16="http://schemas.microsoft.com/office/drawing/2014/main" id="{A5C6C6D4-6B0A-45F8-B661-BAE40946A5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9">
          <a:extLst>
            <a:ext uri="{FF2B5EF4-FFF2-40B4-BE49-F238E27FC236}">
              <a16:creationId xmlns:a16="http://schemas.microsoft.com/office/drawing/2014/main" id="{4BD69964-A9E5-4833-B24C-44772A4DA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50">
          <a:extLst>
            <a:ext uri="{FF2B5EF4-FFF2-40B4-BE49-F238E27FC236}">
              <a16:creationId xmlns:a16="http://schemas.microsoft.com/office/drawing/2014/main" id="{9BBD170C-BCE2-4CFF-AC16-B59AA003048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0" name="Line 51">
          <a:extLst>
            <a:ext uri="{FF2B5EF4-FFF2-40B4-BE49-F238E27FC236}">
              <a16:creationId xmlns:a16="http://schemas.microsoft.com/office/drawing/2014/main" id="{4A756095-2CAB-4E33-91D2-29D33F9D2B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1" name="Line 182">
          <a:extLst>
            <a:ext uri="{FF2B5EF4-FFF2-40B4-BE49-F238E27FC236}">
              <a16:creationId xmlns:a16="http://schemas.microsoft.com/office/drawing/2014/main" id="{A92690F4-DE9E-4C53-8456-B5FF43E59A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2" name="Line 183">
          <a:extLst>
            <a:ext uri="{FF2B5EF4-FFF2-40B4-BE49-F238E27FC236}">
              <a16:creationId xmlns:a16="http://schemas.microsoft.com/office/drawing/2014/main" id="{CF48AA26-0080-4F3A-B34F-1940E79971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3" name="Line 184">
          <a:extLst>
            <a:ext uri="{FF2B5EF4-FFF2-40B4-BE49-F238E27FC236}">
              <a16:creationId xmlns:a16="http://schemas.microsoft.com/office/drawing/2014/main" id="{F3D5A8F5-6B72-4AAB-A58D-AE3C33A152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4" name="Line 185">
          <a:extLst>
            <a:ext uri="{FF2B5EF4-FFF2-40B4-BE49-F238E27FC236}">
              <a16:creationId xmlns:a16="http://schemas.microsoft.com/office/drawing/2014/main" id="{AFB0C55D-31ED-4B46-978A-791069CCB72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5" name="Line 186">
          <a:extLst>
            <a:ext uri="{FF2B5EF4-FFF2-40B4-BE49-F238E27FC236}">
              <a16:creationId xmlns:a16="http://schemas.microsoft.com/office/drawing/2014/main" id="{05FA7732-4319-4E3F-8229-B7152157D9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6" name="Line 187">
          <a:extLst>
            <a:ext uri="{FF2B5EF4-FFF2-40B4-BE49-F238E27FC236}">
              <a16:creationId xmlns:a16="http://schemas.microsoft.com/office/drawing/2014/main" id="{46119EFF-B379-4B65-B2BB-6330CA63FE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7" name="Line 46">
          <a:extLst>
            <a:ext uri="{FF2B5EF4-FFF2-40B4-BE49-F238E27FC236}">
              <a16:creationId xmlns:a16="http://schemas.microsoft.com/office/drawing/2014/main" id="{9BE0CE98-A84D-4033-BB24-4447036F7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8" name="Line 47">
          <a:extLst>
            <a:ext uri="{FF2B5EF4-FFF2-40B4-BE49-F238E27FC236}">
              <a16:creationId xmlns:a16="http://schemas.microsoft.com/office/drawing/2014/main" id="{09A484E4-E0E8-4B4B-89AF-C0258E5667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9" name="Line 48">
          <a:extLst>
            <a:ext uri="{FF2B5EF4-FFF2-40B4-BE49-F238E27FC236}">
              <a16:creationId xmlns:a16="http://schemas.microsoft.com/office/drawing/2014/main" id="{972E8A48-AB0F-46A4-9AB3-6D1A597C12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0" name="Line 49">
          <a:extLst>
            <a:ext uri="{FF2B5EF4-FFF2-40B4-BE49-F238E27FC236}">
              <a16:creationId xmlns:a16="http://schemas.microsoft.com/office/drawing/2014/main" id="{BC03A6E5-6E35-431A-860B-97794D526CE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1" name="Line 50">
          <a:extLst>
            <a:ext uri="{FF2B5EF4-FFF2-40B4-BE49-F238E27FC236}">
              <a16:creationId xmlns:a16="http://schemas.microsoft.com/office/drawing/2014/main" id="{C5DBF92F-A258-4DC1-91D8-8315A5039E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2" name="Line 51">
          <a:extLst>
            <a:ext uri="{FF2B5EF4-FFF2-40B4-BE49-F238E27FC236}">
              <a16:creationId xmlns:a16="http://schemas.microsoft.com/office/drawing/2014/main" id="{C8BAAC5A-AED1-4789-B2E8-B067BC1CCC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3" name="Line 182">
          <a:extLst>
            <a:ext uri="{FF2B5EF4-FFF2-40B4-BE49-F238E27FC236}">
              <a16:creationId xmlns:a16="http://schemas.microsoft.com/office/drawing/2014/main" id="{93558545-5B8F-40C3-80F1-B9A6CC2AE5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4" name="Line 183">
          <a:extLst>
            <a:ext uri="{FF2B5EF4-FFF2-40B4-BE49-F238E27FC236}">
              <a16:creationId xmlns:a16="http://schemas.microsoft.com/office/drawing/2014/main" id="{F1041043-4AAB-475D-B088-693786BAB24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5" name="Line 184">
          <a:extLst>
            <a:ext uri="{FF2B5EF4-FFF2-40B4-BE49-F238E27FC236}">
              <a16:creationId xmlns:a16="http://schemas.microsoft.com/office/drawing/2014/main" id="{34F63F6E-9500-4947-BEE0-B97FD355F4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6" name="Line 185">
          <a:extLst>
            <a:ext uri="{FF2B5EF4-FFF2-40B4-BE49-F238E27FC236}">
              <a16:creationId xmlns:a16="http://schemas.microsoft.com/office/drawing/2014/main" id="{D60612B3-C46B-4313-9210-D7EB8F82AF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7" name="Line 186">
          <a:extLst>
            <a:ext uri="{FF2B5EF4-FFF2-40B4-BE49-F238E27FC236}">
              <a16:creationId xmlns:a16="http://schemas.microsoft.com/office/drawing/2014/main" id="{4180EC44-A046-4A5F-9132-5E7115461A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8" name="Line 187">
          <a:extLst>
            <a:ext uri="{FF2B5EF4-FFF2-40B4-BE49-F238E27FC236}">
              <a16:creationId xmlns:a16="http://schemas.microsoft.com/office/drawing/2014/main" id="{8EE58B7A-3140-4C1F-A7AF-47D63A02F3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9" name="Line 46">
          <a:extLst>
            <a:ext uri="{FF2B5EF4-FFF2-40B4-BE49-F238E27FC236}">
              <a16:creationId xmlns:a16="http://schemas.microsoft.com/office/drawing/2014/main" id="{32334A1D-0155-45EE-AA11-4950B3B1ECD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0" name="Line 47">
          <a:extLst>
            <a:ext uri="{FF2B5EF4-FFF2-40B4-BE49-F238E27FC236}">
              <a16:creationId xmlns:a16="http://schemas.microsoft.com/office/drawing/2014/main" id="{17616C03-3EF5-4539-B2E2-B22D096954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1" name="Line 48">
          <a:extLst>
            <a:ext uri="{FF2B5EF4-FFF2-40B4-BE49-F238E27FC236}">
              <a16:creationId xmlns:a16="http://schemas.microsoft.com/office/drawing/2014/main" id="{9C3AE64F-DE75-45F1-941F-AB796B51B6E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2" name="Line 49">
          <a:extLst>
            <a:ext uri="{FF2B5EF4-FFF2-40B4-BE49-F238E27FC236}">
              <a16:creationId xmlns:a16="http://schemas.microsoft.com/office/drawing/2014/main" id="{AD58571A-B79C-466A-BB92-34AFF8E14A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3" name="Line 50">
          <a:extLst>
            <a:ext uri="{FF2B5EF4-FFF2-40B4-BE49-F238E27FC236}">
              <a16:creationId xmlns:a16="http://schemas.microsoft.com/office/drawing/2014/main" id="{F6DB4807-7A36-4BAF-AA41-1E7758C396A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4" name="Line 51">
          <a:extLst>
            <a:ext uri="{FF2B5EF4-FFF2-40B4-BE49-F238E27FC236}">
              <a16:creationId xmlns:a16="http://schemas.microsoft.com/office/drawing/2014/main" id="{F1D78E71-5C64-4324-ADA3-84564BB97E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5" name="Line 182">
          <a:extLst>
            <a:ext uri="{FF2B5EF4-FFF2-40B4-BE49-F238E27FC236}">
              <a16:creationId xmlns:a16="http://schemas.microsoft.com/office/drawing/2014/main" id="{AE30D48C-DB8B-4321-8869-B0525AD875F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6" name="Line 183">
          <a:extLst>
            <a:ext uri="{FF2B5EF4-FFF2-40B4-BE49-F238E27FC236}">
              <a16:creationId xmlns:a16="http://schemas.microsoft.com/office/drawing/2014/main" id="{C85623BB-436F-475B-AD1C-F8818FF544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7" name="Line 184">
          <a:extLst>
            <a:ext uri="{FF2B5EF4-FFF2-40B4-BE49-F238E27FC236}">
              <a16:creationId xmlns:a16="http://schemas.microsoft.com/office/drawing/2014/main" id="{CA8D4CFC-B622-4F41-A621-AF8B9EFB7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8" name="Line 185">
          <a:extLst>
            <a:ext uri="{FF2B5EF4-FFF2-40B4-BE49-F238E27FC236}">
              <a16:creationId xmlns:a16="http://schemas.microsoft.com/office/drawing/2014/main" id="{8F3F9FA4-164F-47D6-AA09-690C6B2DEF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9" name="Line 186">
          <a:extLst>
            <a:ext uri="{FF2B5EF4-FFF2-40B4-BE49-F238E27FC236}">
              <a16:creationId xmlns:a16="http://schemas.microsoft.com/office/drawing/2014/main" id="{75F53D73-FF8E-4714-A3A7-E99F0971E3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0" name="Line 187">
          <a:extLst>
            <a:ext uri="{FF2B5EF4-FFF2-40B4-BE49-F238E27FC236}">
              <a16:creationId xmlns:a16="http://schemas.microsoft.com/office/drawing/2014/main" id="{8682B08D-7190-421E-BE9F-BFE354B25F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1" name="Line 46">
          <a:extLst>
            <a:ext uri="{FF2B5EF4-FFF2-40B4-BE49-F238E27FC236}">
              <a16:creationId xmlns:a16="http://schemas.microsoft.com/office/drawing/2014/main" id="{47C8B1C3-32B6-488B-9900-2854786ACD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2" name="Line 47">
          <a:extLst>
            <a:ext uri="{FF2B5EF4-FFF2-40B4-BE49-F238E27FC236}">
              <a16:creationId xmlns:a16="http://schemas.microsoft.com/office/drawing/2014/main" id="{55146B10-613B-4293-A38C-B6E1D88A0D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3" name="Line 48">
          <a:extLst>
            <a:ext uri="{FF2B5EF4-FFF2-40B4-BE49-F238E27FC236}">
              <a16:creationId xmlns:a16="http://schemas.microsoft.com/office/drawing/2014/main" id="{208A0394-D50C-497A-BFEB-926DDC04D84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4" name="Line 49">
          <a:extLst>
            <a:ext uri="{FF2B5EF4-FFF2-40B4-BE49-F238E27FC236}">
              <a16:creationId xmlns:a16="http://schemas.microsoft.com/office/drawing/2014/main" id="{C1972064-D90E-49F3-9953-52CCB545B9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5" name="Line 50">
          <a:extLst>
            <a:ext uri="{FF2B5EF4-FFF2-40B4-BE49-F238E27FC236}">
              <a16:creationId xmlns:a16="http://schemas.microsoft.com/office/drawing/2014/main" id="{0BC63963-DDDC-4E6C-AD5C-7D9803398D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6" name="Line 51">
          <a:extLst>
            <a:ext uri="{FF2B5EF4-FFF2-40B4-BE49-F238E27FC236}">
              <a16:creationId xmlns:a16="http://schemas.microsoft.com/office/drawing/2014/main" id="{EC6BE247-4640-4093-A560-317C6E79E2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7" name="Line 182">
          <a:extLst>
            <a:ext uri="{FF2B5EF4-FFF2-40B4-BE49-F238E27FC236}">
              <a16:creationId xmlns:a16="http://schemas.microsoft.com/office/drawing/2014/main" id="{6D14C1DC-95D6-451C-B33D-0B564F29AE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8" name="Line 183">
          <a:extLst>
            <a:ext uri="{FF2B5EF4-FFF2-40B4-BE49-F238E27FC236}">
              <a16:creationId xmlns:a16="http://schemas.microsoft.com/office/drawing/2014/main" id="{EF2207FC-D169-4664-A117-B4FC5D1E5AB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9" name="Line 184">
          <a:extLst>
            <a:ext uri="{FF2B5EF4-FFF2-40B4-BE49-F238E27FC236}">
              <a16:creationId xmlns:a16="http://schemas.microsoft.com/office/drawing/2014/main" id="{55DA1458-7ED5-419B-B833-A0C0425F9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0" name="Line 185">
          <a:extLst>
            <a:ext uri="{FF2B5EF4-FFF2-40B4-BE49-F238E27FC236}">
              <a16:creationId xmlns:a16="http://schemas.microsoft.com/office/drawing/2014/main" id="{5888CA32-A2E3-40A1-81F2-22EB45C6EB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1" name="Line 186">
          <a:extLst>
            <a:ext uri="{FF2B5EF4-FFF2-40B4-BE49-F238E27FC236}">
              <a16:creationId xmlns:a16="http://schemas.microsoft.com/office/drawing/2014/main" id="{16BF7269-448B-455D-86DD-BE0688E3C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2" name="Line 187">
          <a:extLst>
            <a:ext uri="{FF2B5EF4-FFF2-40B4-BE49-F238E27FC236}">
              <a16:creationId xmlns:a16="http://schemas.microsoft.com/office/drawing/2014/main" id="{AEF8F65A-5410-44EA-B0A1-BBBF95AF9C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3" name="Line 46">
          <a:extLst>
            <a:ext uri="{FF2B5EF4-FFF2-40B4-BE49-F238E27FC236}">
              <a16:creationId xmlns:a16="http://schemas.microsoft.com/office/drawing/2014/main" id="{A11D5397-88E3-4487-AD46-B468ABC764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4" name="Line 47">
          <a:extLst>
            <a:ext uri="{FF2B5EF4-FFF2-40B4-BE49-F238E27FC236}">
              <a16:creationId xmlns:a16="http://schemas.microsoft.com/office/drawing/2014/main" id="{4FEBB173-E765-4D20-A7D8-ABF5972136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5" name="Line 48">
          <a:extLst>
            <a:ext uri="{FF2B5EF4-FFF2-40B4-BE49-F238E27FC236}">
              <a16:creationId xmlns:a16="http://schemas.microsoft.com/office/drawing/2014/main" id="{FAD9458A-4D93-4208-88BE-34074CD192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6" name="Line 49">
          <a:extLst>
            <a:ext uri="{FF2B5EF4-FFF2-40B4-BE49-F238E27FC236}">
              <a16:creationId xmlns:a16="http://schemas.microsoft.com/office/drawing/2014/main" id="{BB709FE9-62E0-49AC-91C2-9C4D2E4523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7" name="Line 50">
          <a:extLst>
            <a:ext uri="{FF2B5EF4-FFF2-40B4-BE49-F238E27FC236}">
              <a16:creationId xmlns:a16="http://schemas.microsoft.com/office/drawing/2014/main" id="{BA2A90B0-F111-4BF3-B102-9ED42C8805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8" name="Line 51">
          <a:extLst>
            <a:ext uri="{FF2B5EF4-FFF2-40B4-BE49-F238E27FC236}">
              <a16:creationId xmlns:a16="http://schemas.microsoft.com/office/drawing/2014/main" id="{49100CBA-5E30-4B2C-9F41-22C93B4E78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9" name="Line 182">
          <a:extLst>
            <a:ext uri="{FF2B5EF4-FFF2-40B4-BE49-F238E27FC236}">
              <a16:creationId xmlns:a16="http://schemas.microsoft.com/office/drawing/2014/main" id="{1893ABCD-1B0F-4859-8FD3-D8929E571C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0" name="Line 183">
          <a:extLst>
            <a:ext uri="{FF2B5EF4-FFF2-40B4-BE49-F238E27FC236}">
              <a16:creationId xmlns:a16="http://schemas.microsoft.com/office/drawing/2014/main" id="{9300F691-B1B0-4B6D-98DE-11990AD6C3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1" name="Line 184">
          <a:extLst>
            <a:ext uri="{FF2B5EF4-FFF2-40B4-BE49-F238E27FC236}">
              <a16:creationId xmlns:a16="http://schemas.microsoft.com/office/drawing/2014/main" id="{4982C8DB-F3D9-4D28-852F-D4CD36125F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2" name="Line 185">
          <a:extLst>
            <a:ext uri="{FF2B5EF4-FFF2-40B4-BE49-F238E27FC236}">
              <a16:creationId xmlns:a16="http://schemas.microsoft.com/office/drawing/2014/main" id="{3DE980EA-19AD-4EDF-97CF-48798E9299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3" name="Line 186">
          <a:extLst>
            <a:ext uri="{FF2B5EF4-FFF2-40B4-BE49-F238E27FC236}">
              <a16:creationId xmlns:a16="http://schemas.microsoft.com/office/drawing/2014/main" id="{843A9DBD-D187-41EF-B44D-4C84E09502D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4" name="Line 187">
          <a:extLst>
            <a:ext uri="{FF2B5EF4-FFF2-40B4-BE49-F238E27FC236}">
              <a16:creationId xmlns:a16="http://schemas.microsoft.com/office/drawing/2014/main" id="{E169E5EF-47BD-4369-9F91-7D27FD9EC4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5" name="Line 46">
          <a:extLst>
            <a:ext uri="{FF2B5EF4-FFF2-40B4-BE49-F238E27FC236}">
              <a16:creationId xmlns:a16="http://schemas.microsoft.com/office/drawing/2014/main" id="{D904AB74-9A92-4612-AFFE-D507FFE7AC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6" name="Line 47">
          <a:extLst>
            <a:ext uri="{FF2B5EF4-FFF2-40B4-BE49-F238E27FC236}">
              <a16:creationId xmlns:a16="http://schemas.microsoft.com/office/drawing/2014/main" id="{07A55750-5EFC-4634-A1A7-D7EBF13D6C8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7" name="Line 48">
          <a:extLst>
            <a:ext uri="{FF2B5EF4-FFF2-40B4-BE49-F238E27FC236}">
              <a16:creationId xmlns:a16="http://schemas.microsoft.com/office/drawing/2014/main" id="{B7C335B0-72B7-4834-A60F-97071E83E9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8" name="Line 49">
          <a:extLst>
            <a:ext uri="{FF2B5EF4-FFF2-40B4-BE49-F238E27FC236}">
              <a16:creationId xmlns:a16="http://schemas.microsoft.com/office/drawing/2014/main" id="{258199E8-EA49-4612-9A7F-3D137C9EA0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9" name="Line 50">
          <a:extLst>
            <a:ext uri="{FF2B5EF4-FFF2-40B4-BE49-F238E27FC236}">
              <a16:creationId xmlns:a16="http://schemas.microsoft.com/office/drawing/2014/main" id="{0B18819A-961F-468E-B121-DAB5214253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0" name="Line 51">
          <a:extLst>
            <a:ext uri="{FF2B5EF4-FFF2-40B4-BE49-F238E27FC236}">
              <a16:creationId xmlns:a16="http://schemas.microsoft.com/office/drawing/2014/main" id="{FDEB8E78-F158-46FD-961A-18D329F418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1" name="Line 182">
          <a:extLst>
            <a:ext uri="{FF2B5EF4-FFF2-40B4-BE49-F238E27FC236}">
              <a16:creationId xmlns:a16="http://schemas.microsoft.com/office/drawing/2014/main" id="{B981E9C9-273B-48DD-84FE-E320358A79E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2" name="Line 183">
          <a:extLst>
            <a:ext uri="{FF2B5EF4-FFF2-40B4-BE49-F238E27FC236}">
              <a16:creationId xmlns:a16="http://schemas.microsoft.com/office/drawing/2014/main" id="{F082F6FA-52CA-4DC9-8DE2-6830607129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3" name="Line 184">
          <a:extLst>
            <a:ext uri="{FF2B5EF4-FFF2-40B4-BE49-F238E27FC236}">
              <a16:creationId xmlns:a16="http://schemas.microsoft.com/office/drawing/2014/main" id="{10936CB1-3747-4F31-B705-5AA698023B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4" name="Line 185">
          <a:extLst>
            <a:ext uri="{FF2B5EF4-FFF2-40B4-BE49-F238E27FC236}">
              <a16:creationId xmlns:a16="http://schemas.microsoft.com/office/drawing/2014/main" id="{B71991C9-5E02-498B-B9F2-7777D6DF81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5" name="Line 186">
          <a:extLst>
            <a:ext uri="{FF2B5EF4-FFF2-40B4-BE49-F238E27FC236}">
              <a16:creationId xmlns:a16="http://schemas.microsoft.com/office/drawing/2014/main" id="{3A1C3903-8775-48CC-96C9-33B2F0BFD7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6" name="Line 187">
          <a:extLst>
            <a:ext uri="{FF2B5EF4-FFF2-40B4-BE49-F238E27FC236}">
              <a16:creationId xmlns:a16="http://schemas.microsoft.com/office/drawing/2014/main" id="{2AF1E930-DB9E-4143-8F4F-94DF6B7D43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7" name="Line 46">
          <a:extLst>
            <a:ext uri="{FF2B5EF4-FFF2-40B4-BE49-F238E27FC236}">
              <a16:creationId xmlns:a16="http://schemas.microsoft.com/office/drawing/2014/main" id="{53BD279C-29DA-4B92-A371-03CE184E90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8" name="Line 47">
          <a:extLst>
            <a:ext uri="{FF2B5EF4-FFF2-40B4-BE49-F238E27FC236}">
              <a16:creationId xmlns:a16="http://schemas.microsoft.com/office/drawing/2014/main" id="{D7B56E23-9097-4909-A313-498C9F8766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9" name="Line 48">
          <a:extLst>
            <a:ext uri="{FF2B5EF4-FFF2-40B4-BE49-F238E27FC236}">
              <a16:creationId xmlns:a16="http://schemas.microsoft.com/office/drawing/2014/main" id="{D75BE09A-6A86-4E8F-B41C-55FD0BADB5B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0" name="Line 49">
          <a:extLst>
            <a:ext uri="{FF2B5EF4-FFF2-40B4-BE49-F238E27FC236}">
              <a16:creationId xmlns:a16="http://schemas.microsoft.com/office/drawing/2014/main" id="{C1C2EABC-6DA6-4DDE-98E4-301252757A1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1" name="Line 50">
          <a:extLst>
            <a:ext uri="{FF2B5EF4-FFF2-40B4-BE49-F238E27FC236}">
              <a16:creationId xmlns:a16="http://schemas.microsoft.com/office/drawing/2014/main" id="{99361695-F820-4521-BB83-4D70567CA7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2" name="Line 51">
          <a:extLst>
            <a:ext uri="{FF2B5EF4-FFF2-40B4-BE49-F238E27FC236}">
              <a16:creationId xmlns:a16="http://schemas.microsoft.com/office/drawing/2014/main" id="{94DD9B39-FAFF-4ECD-9960-1A8DEF0A6C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3" name="Line 182">
          <a:extLst>
            <a:ext uri="{FF2B5EF4-FFF2-40B4-BE49-F238E27FC236}">
              <a16:creationId xmlns:a16="http://schemas.microsoft.com/office/drawing/2014/main" id="{49E4B2A2-8004-45D5-B9EC-0A1D0B824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4" name="Line 183">
          <a:extLst>
            <a:ext uri="{FF2B5EF4-FFF2-40B4-BE49-F238E27FC236}">
              <a16:creationId xmlns:a16="http://schemas.microsoft.com/office/drawing/2014/main" id="{57550ABA-AE14-4515-A030-EB19927DD7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5" name="Line 184">
          <a:extLst>
            <a:ext uri="{FF2B5EF4-FFF2-40B4-BE49-F238E27FC236}">
              <a16:creationId xmlns:a16="http://schemas.microsoft.com/office/drawing/2014/main" id="{29BDDE9C-E619-4174-88C9-819DDEA382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6" name="Line 185">
          <a:extLst>
            <a:ext uri="{FF2B5EF4-FFF2-40B4-BE49-F238E27FC236}">
              <a16:creationId xmlns:a16="http://schemas.microsoft.com/office/drawing/2014/main" id="{DB9EBC0F-184A-4AB2-BF45-3EDB157607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7" name="Line 186">
          <a:extLst>
            <a:ext uri="{FF2B5EF4-FFF2-40B4-BE49-F238E27FC236}">
              <a16:creationId xmlns:a16="http://schemas.microsoft.com/office/drawing/2014/main" id="{6B265A85-2A7D-4201-ABA2-EA33B36CB8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8" name="Line 187">
          <a:extLst>
            <a:ext uri="{FF2B5EF4-FFF2-40B4-BE49-F238E27FC236}">
              <a16:creationId xmlns:a16="http://schemas.microsoft.com/office/drawing/2014/main" id="{B866E4D4-088E-4D5C-9288-4656811FCD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9" name="Line 46">
          <a:extLst>
            <a:ext uri="{FF2B5EF4-FFF2-40B4-BE49-F238E27FC236}">
              <a16:creationId xmlns:a16="http://schemas.microsoft.com/office/drawing/2014/main" id="{8E9C8869-38BD-4201-AE66-ACE65DD45E7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0" name="Line 47">
          <a:extLst>
            <a:ext uri="{FF2B5EF4-FFF2-40B4-BE49-F238E27FC236}">
              <a16:creationId xmlns:a16="http://schemas.microsoft.com/office/drawing/2014/main" id="{49D304C9-AECF-45C7-8C97-2282AA8208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1" name="Line 48">
          <a:extLst>
            <a:ext uri="{FF2B5EF4-FFF2-40B4-BE49-F238E27FC236}">
              <a16:creationId xmlns:a16="http://schemas.microsoft.com/office/drawing/2014/main" id="{FCD166EB-F6A3-44F3-B6FC-8101E330E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2" name="Line 49">
          <a:extLst>
            <a:ext uri="{FF2B5EF4-FFF2-40B4-BE49-F238E27FC236}">
              <a16:creationId xmlns:a16="http://schemas.microsoft.com/office/drawing/2014/main" id="{07EDF877-2815-45D5-ACF9-4A5BCEABF6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3" name="Line 50">
          <a:extLst>
            <a:ext uri="{FF2B5EF4-FFF2-40B4-BE49-F238E27FC236}">
              <a16:creationId xmlns:a16="http://schemas.microsoft.com/office/drawing/2014/main" id="{53C25655-BA72-4522-96C2-B6A056029E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4" name="Line 51">
          <a:extLst>
            <a:ext uri="{FF2B5EF4-FFF2-40B4-BE49-F238E27FC236}">
              <a16:creationId xmlns:a16="http://schemas.microsoft.com/office/drawing/2014/main" id="{A72DBB49-9327-4FCA-842C-70477449FD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5" name="Line 182">
          <a:extLst>
            <a:ext uri="{FF2B5EF4-FFF2-40B4-BE49-F238E27FC236}">
              <a16:creationId xmlns:a16="http://schemas.microsoft.com/office/drawing/2014/main" id="{A0E63D82-5DB3-4C35-8522-F06E1E08F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6" name="Line 183">
          <a:extLst>
            <a:ext uri="{FF2B5EF4-FFF2-40B4-BE49-F238E27FC236}">
              <a16:creationId xmlns:a16="http://schemas.microsoft.com/office/drawing/2014/main" id="{D3003D2B-8594-4F55-ACBC-75BE6965418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7" name="Line 184">
          <a:extLst>
            <a:ext uri="{FF2B5EF4-FFF2-40B4-BE49-F238E27FC236}">
              <a16:creationId xmlns:a16="http://schemas.microsoft.com/office/drawing/2014/main" id="{C7956FAE-504B-41CF-AB0D-B356B9CD07A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8" name="Line 185">
          <a:extLst>
            <a:ext uri="{FF2B5EF4-FFF2-40B4-BE49-F238E27FC236}">
              <a16:creationId xmlns:a16="http://schemas.microsoft.com/office/drawing/2014/main" id="{89B397F6-807D-4616-85A2-5E9152763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9" name="Line 186">
          <a:extLst>
            <a:ext uri="{FF2B5EF4-FFF2-40B4-BE49-F238E27FC236}">
              <a16:creationId xmlns:a16="http://schemas.microsoft.com/office/drawing/2014/main" id="{16F8E13F-7470-4745-9336-6C0CBB356F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0" name="Line 187">
          <a:extLst>
            <a:ext uri="{FF2B5EF4-FFF2-40B4-BE49-F238E27FC236}">
              <a16:creationId xmlns:a16="http://schemas.microsoft.com/office/drawing/2014/main" id="{8BFDAFCD-F96A-4B82-A36D-9E0BE0CA1D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1" name="Line 46">
          <a:extLst>
            <a:ext uri="{FF2B5EF4-FFF2-40B4-BE49-F238E27FC236}">
              <a16:creationId xmlns:a16="http://schemas.microsoft.com/office/drawing/2014/main" id="{58DA763B-3A7E-48C0-AEDA-9FC5744406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2" name="Line 47">
          <a:extLst>
            <a:ext uri="{FF2B5EF4-FFF2-40B4-BE49-F238E27FC236}">
              <a16:creationId xmlns:a16="http://schemas.microsoft.com/office/drawing/2014/main" id="{3F81998D-9454-4E1A-A6E5-E335BE8B55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3" name="Line 48">
          <a:extLst>
            <a:ext uri="{FF2B5EF4-FFF2-40B4-BE49-F238E27FC236}">
              <a16:creationId xmlns:a16="http://schemas.microsoft.com/office/drawing/2014/main" id="{ED410FFF-96CE-4A5F-B85B-BE4F46C4040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4" name="Line 49">
          <a:extLst>
            <a:ext uri="{FF2B5EF4-FFF2-40B4-BE49-F238E27FC236}">
              <a16:creationId xmlns:a16="http://schemas.microsoft.com/office/drawing/2014/main" id="{D3327E3E-0F6D-4E39-BA3E-D05C61718F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5" name="Line 50">
          <a:extLst>
            <a:ext uri="{FF2B5EF4-FFF2-40B4-BE49-F238E27FC236}">
              <a16:creationId xmlns:a16="http://schemas.microsoft.com/office/drawing/2014/main" id="{3A669AC2-3BC5-4933-88E8-85C274DD6D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6" name="Line 51">
          <a:extLst>
            <a:ext uri="{FF2B5EF4-FFF2-40B4-BE49-F238E27FC236}">
              <a16:creationId xmlns:a16="http://schemas.microsoft.com/office/drawing/2014/main" id="{F9021E9E-5F8B-4936-8E11-A6D77E586A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7" name="Line 182">
          <a:extLst>
            <a:ext uri="{FF2B5EF4-FFF2-40B4-BE49-F238E27FC236}">
              <a16:creationId xmlns:a16="http://schemas.microsoft.com/office/drawing/2014/main" id="{801E40D8-C840-4E48-82B7-6446D220D3F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8" name="Line 183">
          <a:extLst>
            <a:ext uri="{FF2B5EF4-FFF2-40B4-BE49-F238E27FC236}">
              <a16:creationId xmlns:a16="http://schemas.microsoft.com/office/drawing/2014/main" id="{8BBD5652-E45B-4CFC-9E52-EA57C0BE31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9" name="Line 184">
          <a:extLst>
            <a:ext uri="{FF2B5EF4-FFF2-40B4-BE49-F238E27FC236}">
              <a16:creationId xmlns:a16="http://schemas.microsoft.com/office/drawing/2014/main" id="{630A7E9C-1B37-4476-BF8F-6F8DCEB0D6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0" name="Line 185">
          <a:extLst>
            <a:ext uri="{FF2B5EF4-FFF2-40B4-BE49-F238E27FC236}">
              <a16:creationId xmlns:a16="http://schemas.microsoft.com/office/drawing/2014/main" id="{754D2133-3078-43E4-9480-384DFB0734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1" name="Line 186">
          <a:extLst>
            <a:ext uri="{FF2B5EF4-FFF2-40B4-BE49-F238E27FC236}">
              <a16:creationId xmlns:a16="http://schemas.microsoft.com/office/drawing/2014/main" id="{9D6C2676-F453-405C-B7BB-40FD50C5BF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2" name="Line 187">
          <a:extLst>
            <a:ext uri="{FF2B5EF4-FFF2-40B4-BE49-F238E27FC236}">
              <a16:creationId xmlns:a16="http://schemas.microsoft.com/office/drawing/2014/main" id="{1266C1FC-CC69-4F11-A36F-A4929E552E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3" name="Line 46">
          <a:extLst>
            <a:ext uri="{FF2B5EF4-FFF2-40B4-BE49-F238E27FC236}">
              <a16:creationId xmlns:a16="http://schemas.microsoft.com/office/drawing/2014/main" id="{23992F71-198B-409B-9B03-39261AC68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4" name="Line 47">
          <a:extLst>
            <a:ext uri="{FF2B5EF4-FFF2-40B4-BE49-F238E27FC236}">
              <a16:creationId xmlns:a16="http://schemas.microsoft.com/office/drawing/2014/main" id="{CBA55C78-6B57-4932-A4D4-40F9DCBDAFB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5" name="Line 48">
          <a:extLst>
            <a:ext uri="{FF2B5EF4-FFF2-40B4-BE49-F238E27FC236}">
              <a16:creationId xmlns:a16="http://schemas.microsoft.com/office/drawing/2014/main" id="{0E84B878-D928-4E29-8E4C-9F718D391F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6" name="Line 49">
          <a:extLst>
            <a:ext uri="{FF2B5EF4-FFF2-40B4-BE49-F238E27FC236}">
              <a16:creationId xmlns:a16="http://schemas.microsoft.com/office/drawing/2014/main" id="{17ADB283-EF13-46F3-AB87-8D1158E69D9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7" name="Line 50">
          <a:extLst>
            <a:ext uri="{FF2B5EF4-FFF2-40B4-BE49-F238E27FC236}">
              <a16:creationId xmlns:a16="http://schemas.microsoft.com/office/drawing/2014/main" id="{F98E7688-2F00-4456-9D92-66DF5A9152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8" name="Line 51">
          <a:extLst>
            <a:ext uri="{FF2B5EF4-FFF2-40B4-BE49-F238E27FC236}">
              <a16:creationId xmlns:a16="http://schemas.microsoft.com/office/drawing/2014/main" id="{11A8CC82-C786-40AE-AAD2-1FFB6A576D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9" name="Line 182">
          <a:extLst>
            <a:ext uri="{FF2B5EF4-FFF2-40B4-BE49-F238E27FC236}">
              <a16:creationId xmlns:a16="http://schemas.microsoft.com/office/drawing/2014/main" id="{842F2698-DF0C-42A0-85EF-E87E086080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0" name="Line 183">
          <a:extLst>
            <a:ext uri="{FF2B5EF4-FFF2-40B4-BE49-F238E27FC236}">
              <a16:creationId xmlns:a16="http://schemas.microsoft.com/office/drawing/2014/main" id="{DB07B654-A1C1-4140-977C-E0D925353F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1" name="Line 184">
          <a:extLst>
            <a:ext uri="{FF2B5EF4-FFF2-40B4-BE49-F238E27FC236}">
              <a16:creationId xmlns:a16="http://schemas.microsoft.com/office/drawing/2014/main" id="{C167D0FC-F99A-4599-9630-648B47D46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2" name="Line 185">
          <a:extLst>
            <a:ext uri="{FF2B5EF4-FFF2-40B4-BE49-F238E27FC236}">
              <a16:creationId xmlns:a16="http://schemas.microsoft.com/office/drawing/2014/main" id="{87F3E0E1-675D-4463-B992-F3D168B387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3" name="Line 186">
          <a:extLst>
            <a:ext uri="{FF2B5EF4-FFF2-40B4-BE49-F238E27FC236}">
              <a16:creationId xmlns:a16="http://schemas.microsoft.com/office/drawing/2014/main" id="{8B2FDEED-ED79-4126-A423-16BB2E10F74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4" name="Line 187">
          <a:extLst>
            <a:ext uri="{FF2B5EF4-FFF2-40B4-BE49-F238E27FC236}">
              <a16:creationId xmlns:a16="http://schemas.microsoft.com/office/drawing/2014/main" id="{DA899784-702A-41CC-98D3-17709A9311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5" name="Line 46">
          <a:extLst>
            <a:ext uri="{FF2B5EF4-FFF2-40B4-BE49-F238E27FC236}">
              <a16:creationId xmlns:a16="http://schemas.microsoft.com/office/drawing/2014/main" id="{5DA68137-CFCA-44CA-939A-C43573DC5F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6" name="Line 47">
          <a:extLst>
            <a:ext uri="{FF2B5EF4-FFF2-40B4-BE49-F238E27FC236}">
              <a16:creationId xmlns:a16="http://schemas.microsoft.com/office/drawing/2014/main" id="{097228E0-2F56-41F1-AC9E-90A480D41C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7" name="Line 48">
          <a:extLst>
            <a:ext uri="{FF2B5EF4-FFF2-40B4-BE49-F238E27FC236}">
              <a16:creationId xmlns:a16="http://schemas.microsoft.com/office/drawing/2014/main" id="{C2EE4A66-C918-45A9-9E9F-2250046668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8" name="Line 49">
          <a:extLst>
            <a:ext uri="{FF2B5EF4-FFF2-40B4-BE49-F238E27FC236}">
              <a16:creationId xmlns:a16="http://schemas.microsoft.com/office/drawing/2014/main" id="{B1356F82-C0E3-4567-98AB-7BEDA7BAC6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9" name="Line 50">
          <a:extLst>
            <a:ext uri="{FF2B5EF4-FFF2-40B4-BE49-F238E27FC236}">
              <a16:creationId xmlns:a16="http://schemas.microsoft.com/office/drawing/2014/main" id="{0222D194-09FC-41E2-BA87-49D7A78CCF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0" name="Line 51">
          <a:extLst>
            <a:ext uri="{FF2B5EF4-FFF2-40B4-BE49-F238E27FC236}">
              <a16:creationId xmlns:a16="http://schemas.microsoft.com/office/drawing/2014/main" id="{86A965BF-1F5F-40B9-8602-7F230423FE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1" name="Line 182">
          <a:extLst>
            <a:ext uri="{FF2B5EF4-FFF2-40B4-BE49-F238E27FC236}">
              <a16:creationId xmlns:a16="http://schemas.microsoft.com/office/drawing/2014/main" id="{DD1B0874-0267-4B1F-BFAD-F55DAA8915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2" name="Line 183">
          <a:extLst>
            <a:ext uri="{FF2B5EF4-FFF2-40B4-BE49-F238E27FC236}">
              <a16:creationId xmlns:a16="http://schemas.microsoft.com/office/drawing/2014/main" id="{162F5FE1-D90E-4EAD-9C18-6A3C919190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3" name="Line 184">
          <a:extLst>
            <a:ext uri="{FF2B5EF4-FFF2-40B4-BE49-F238E27FC236}">
              <a16:creationId xmlns:a16="http://schemas.microsoft.com/office/drawing/2014/main" id="{996452B3-4735-4604-87AD-41DA53DD1F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4" name="Line 185">
          <a:extLst>
            <a:ext uri="{FF2B5EF4-FFF2-40B4-BE49-F238E27FC236}">
              <a16:creationId xmlns:a16="http://schemas.microsoft.com/office/drawing/2014/main" id="{6BCADE11-2E72-4FAD-99C3-0C68FE3D43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5" name="Line 186">
          <a:extLst>
            <a:ext uri="{FF2B5EF4-FFF2-40B4-BE49-F238E27FC236}">
              <a16:creationId xmlns:a16="http://schemas.microsoft.com/office/drawing/2014/main" id="{1AC0C9D1-36F8-4DA9-8493-136F82E497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6" name="Line 187">
          <a:extLst>
            <a:ext uri="{FF2B5EF4-FFF2-40B4-BE49-F238E27FC236}">
              <a16:creationId xmlns:a16="http://schemas.microsoft.com/office/drawing/2014/main" id="{9FE974A8-3A34-4125-B9A4-4206471446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7" name="Line 46">
          <a:extLst>
            <a:ext uri="{FF2B5EF4-FFF2-40B4-BE49-F238E27FC236}">
              <a16:creationId xmlns:a16="http://schemas.microsoft.com/office/drawing/2014/main" id="{F09AAEF8-8B00-4D74-A065-006A524F98D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8" name="Line 47">
          <a:extLst>
            <a:ext uri="{FF2B5EF4-FFF2-40B4-BE49-F238E27FC236}">
              <a16:creationId xmlns:a16="http://schemas.microsoft.com/office/drawing/2014/main" id="{2EF48C4B-655F-47E6-ACB9-DF58EF385ED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9" name="Line 48">
          <a:extLst>
            <a:ext uri="{FF2B5EF4-FFF2-40B4-BE49-F238E27FC236}">
              <a16:creationId xmlns:a16="http://schemas.microsoft.com/office/drawing/2014/main" id="{BB85BBD5-6566-4853-AC28-ACB578C7AB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0" name="Line 49">
          <a:extLst>
            <a:ext uri="{FF2B5EF4-FFF2-40B4-BE49-F238E27FC236}">
              <a16:creationId xmlns:a16="http://schemas.microsoft.com/office/drawing/2014/main" id="{AB33F26E-331C-4D96-9DC7-ACDD9E0691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1" name="Line 50">
          <a:extLst>
            <a:ext uri="{FF2B5EF4-FFF2-40B4-BE49-F238E27FC236}">
              <a16:creationId xmlns:a16="http://schemas.microsoft.com/office/drawing/2014/main" id="{78B2D051-6BD6-45D1-8FDF-3CB1B02F3B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2" name="Line 51">
          <a:extLst>
            <a:ext uri="{FF2B5EF4-FFF2-40B4-BE49-F238E27FC236}">
              <a16:creationId xmlns:a16="http://schemas.microsoft.com/office/drawing/2014/main" id="{DFC1D68E-8050-4F39-8A44-F8DCDA5EB8E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3" name="Line 182">
          <a:extLst>
            <a:ext uri="{FF2B5EF4-FFF2-40B4-BE49-F238E27FC236}">
              <a16:creationId xmlns:a16="http://schemas.microsoft.com/office/drawing/2014/main" id="{EF82AC35-A7E3-4FD9-AE03-ED6141415D4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4" name="Line 183">
          <a:extLst>
            <a:ext uri="{FF2B5EF4-FFF2-40B4-BE49-F238E27FC236}">
              <a16:creationId xmlns:a16="http://schemas.microsoft.com/office/drawing/2014/main" id="{5CCF8BE1-C9C2-4F92-8CB1-DA1FECBDE0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5" name="Line 184">
          <a:extLst>
            <a:ext uri="{FF2B5EF4-FFF2-40B4-BE49-F238E27FC236}">
              <a16:creationId xmlns:a16="http://schemas.microsoft.com/office/drawing/2014/main" id="{D739146C-AC14-4EDA-8D91-ACDA3B168E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6" name="Line 185">
          <a:extLst>
            <a:ext uri="{FF2B5EF4-FFF2-40B4-BE49-F238E27FC236}">
              <a16:creationId xmlns:a16="http://schemas.microsoft.com/office/drawing/2014/main" id="{AFFA4911-1CFE-410F-8596-05676454A0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7" name="Line 186">
          <a:extLst>
            <a:ext uri="{FF2B5EF4-FFF2-40B4-BE49-F238E27FC236}">
              <a16:creationId xmlns:a16="http://schemas.microsoft.com/office/drawing/2014/main" id="{6959BF90-2A60-4EAD-BA0E-ADE43DE914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8" name="Line 187">
          <a:extLst>
            <a:ext uri="{FF2B5EF4-FFF2-40B4-BE49-F238E27FC236}">
              <a16:creationId xmlns:a16="http://schemas.microsoft.com/office/drawing/2014/main" id="{3B57C0B6-C655-4E41-AA1E-ED18B613A4E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39" name="Line 46">
          <a:extLst>
            <a:ext uri="{FF2B5EF4-FFF2-40B4-BE49-F238E27FC236}">
              <a16:creationId xmlns:a16="http://schemas.microsoft.com/office/drawing/2014/main" id="{3E542687-8C66-4BAA-88B9-71D3F74DA8E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0" name="Line 47">
          <a:extLst>
            <a:ext uri="{FF2B5EF4-FFF2-40B4-BE49-F238E27FC236}">
              <a16:creationId xmlns:a16="http://schemas.microsoft.com/office/drawing/2014/main" id="{B51BCCA6-6F3C-475D-9A2A-B41754B72B0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1" name="Line 48">
          <a:extLst>
            <a:ext uri="{FF2B5EF4-FFF2-40B4-BE49-F238E27FC236}">
              <a16:creationId xmlns:a16="http://schemas.microsoft.com/office/drawing/2014/main" id="{75D22AC8-4D74-4CB1-A161-3AFCD66C61B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2" name="Line 49">
          <a:extLst>
            <a:ext uri="{FF2B5EF4-FFF2-40B4-BE49-F238E27FC236}">
              <a16:creationId xmlns:a16="http://schemas.microsoft.com/office/drawing/2014/main" id="{96FFA568-91B3-4C73-B17A-AEB45320E0B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3" name="Line 50">
          <a:extLst>
            <a:ext uri="{FF2B5EF4-FFF2-40B4-BE49-F238E27FC236}">
              <a16:creationId xmlns:a16="http://schemas.microsoft.com/office/drawing/2014/main" id="{4B697895-AF27-434D-A0E4-493F994C54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4" name="Line 51">
          <a:extLst>
            <a:ext uri="{FF2B5EF4-FFF2-40B4-BE49-F238E27FC236}">
              <a16:creationId xmlns:a16="http://schemas.microsoft.com/office/drawing/2014/main" id="{613568E0-922D-4C9D-AA7C-E9C973F394E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5" name="Line 182">
          <a:extLst>
            <a:ext uri="{FF2B5EF4-FFF2-40B4-BE49-F238E27FC236}">
              <a16:creationId xmlns:a16="http://schemas.microsoft.com/office/drawing/2014/main" id="{6F73AD03-0E2C-4E1A-B86F-5BAFE2F5E6A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6" name="Line 183">
          <a:extLst>
            <a:ext uri="{FF2B5EF4-FFF2-40B4-BE49-F238E27FC236}">
              <a16:creationId xmlns:a16="http://schemas.microsoft.com/office/drawing/2014/main" id="{4C34B13F-147C-4A33-AEDB-A24064FE9CA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7" name="Line 184">
          <a:extLst>
            <a:ext uri="{FF2B5EF4-FFF2-40B4-BE49-F238E27FC236}">
              <a16:creationId xmlns:a16="http://schemas.microsoft.com/office/drawing/2014/main" id="{69952E0B-D291-4D4F-8AF5-042070CC8B4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8" name="Line 185">
          <a:extLst>
            <a:ext uri="{FF2B5EF4-FFF2-40B4-BE49-F238E27FC236}">
              <a16:creationId xmlns:a16="http://schemas.microsoft.com/office/drawing/2014/main" id="{2C884197-4066-4382-89AA-99B3BDE965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9" name="Line 186">
          <a:extLst>
            <a:ext uri="{FF2B5EF4-FFF2-40B4-BE49-F238E27FC236}">
              <a16:creationId xmlns:a16="http://schemas.microsoft.com/office/drawing/2014/main" id="{988BEA2F-1DEE-4AC7-85F4-D874DC1839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0" name="Line 187">
          <a:extLst>
            <a:ext uri="{FF2B5EF4-FFF2-40B4-BE49-F238E27FC236}">
              <a16:creationId xmlns:a16="http://schemas.microsoft.com/office/drawing/2014/main" id="{F678CB8C-CA1E-4ED5-8AAE-5E6B0F6D7C9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1" name="Line 46">
          <a:extLst>
            <a:ext uri="{FF2B5EF4-FFF2-40B4-BE49-F238E27FC236}">
              <a16:creationId xmlns:a16="http://schemas.microsoft.com/office/drawing/2014/main" id="{D0BE6567-1B76-4481-9550-5C3AEA79D14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2" name="Line 47">
          <a:extLst>
            <a:ext uri="{FF2B5EF4-FFF2-40B4-BE49-F238E27FC236}">
              <a16:creationId xmlns:a16="http://schemas.microsoft.com/office/drawing/2014/main" id="{1E9F0E7F-D890-4679-8CB5-BB687635DE1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3" name="Line 48">
          <a:extLst>
            <a:ext uri="{FF2B5EF4-FFF2-40B4-BE49-F238E27FC236}">
              <a16:creationId xmlns:a16="http://schemas.microsoft.com/office/drawing/2014/main" id="{3092B8CC-72AF-4D22-9FE6-5635DBFB18D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4" name="Line 49">
          <a:extLst>
            <a:ext uri="{FF2B5EF4-FFF2-40B4-BE49-F238E27FC236}">
              <a16:creationId xmlns:a16="http://schemas.microsoft.com/office/drawing/2014/main" id="{7515F94B-6245-48FB-A881-ACDB107F0B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5" name="Line 50">
          <a:extLst>
            <a:ext uri="{FF2B5EF4-FFF2-40B4-BE49-F238E27FC236}">
              <a16:creationId xmlns:a16="http://schemas.microsoft.com/office/drawing/2014/main" id="{989E7273-B5CB-4F84-B3F3-29BCDE5A79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6" name="Line 51">
          <a:extLst>
            <a:ext uri="{FF2B5EF4-FFF2-40B4-BE49-F238E27FC236}">
              <a16:creationId xmlns:a16="http://schemas.microsoft.com/office/drawing/2014/main" id="{AF7426A2-64EF-4C64-8BCB-E744F78D8CC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7" name="Line 182">
          <a:extLst>
            <a:ext uri="{FF2B5EF4-FFF2-40B4-BE49-F238E27FC236}">
              <a16:creationId xmlns:a16="http://schemas.microsoft.com/office/drawing/2014/main" id="{F13402AC-A6BC-4CCD-9844-ADE8A2BDFF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8" name="Line 183">
          <a:extLst>
            <a:ext uri="{FF2B5EF4-FFF2-40B4-BE49-F238E27FC236}">
              <a16:creationId xmlns:a16="http://schemas.microsoft.com/office/drawing/2014/main" id="{1E0A7891-F2B0-497C-9B0D-43221D357C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9" name="Line 184">
          <a:extLst>
            <a:ext uri="{FF2B5EF4-FFF2-40B4-BE49-F238E27FC236}">
              <a16:creationId xmlns:a16="http://schemas.microsoft.com/office/drawing/2014/main" id="{D6598198-74B1-48E4-B100-4B0221E55C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0" name="Line 185">
          <a:extLst>
            <a:ext uri="{FF2B5EF4-FFF2-40B4-BE49-F238E27FC236}">
              <a16:creationId xmlns:a16="http://schemas.microsoft.com/office/drawing/2014/main" id="{36F59E87-DCFA-4982-821E-C08E2B5618B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1" name="Line 186">
          <a:extLst>
            <a:ext uri="{FF2B5EF4-FFF2-40B4-BE49-F238E27FC236}">
              <a16:creationId xmlns:a16="http://schemas.microsoft.com/office/drawing/2014/main" id="{C063908F-A93A-4CF7-ACDC-D188BBBEB11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2" name="Line 187">
          <a:extLst>
            <a:ext uri="{FF2B5EF4-FFF2-40B4-BE49-F238E27FC236}">
              <a16:creationId xmlns:a16="http://schemas.microsoft.com/office/drawing/2014/main" id="{50DB6B6A-5927-48EB-9A79-056104FA36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3" name="Line 46">
          <a:extLst>
            <a:ext uri="{FF2B5EF4-FFF2-40B4-BE49-F238E27FC236}">
              <a16:creationId xmlns:a16="http://schemas.microsoft.com/office/drawing/2014/main" id="{D360DFD4-DCDC-44B5-9190-DDFE414A7D3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4" name="Line 47">
          <a:extLst>
            <a:ext uri="{FF2B5EF4-FFF2-40B4-BE49-F238E27FC236}">
              <a16:creationId xmlns:a16="http://schemas.microsoft.com/office/drawing/2014/main" id="{C0CFE28D-0784-4D8B-8639-03D26235783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5" name="Line 48">
          <a:extLst>
            <a:ext uri="{FF2B5EF4-FFF2-40B4-BE49-F238E27FC236}">
              <a16:creationId xmlns:a16="http://schemas.microsoft.com/office/drawing/2014/main" id="{0222AC1D-8F55-4A51-8087-96F41CAF254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6" name="Line 49">
          <a:extLst>
            <a:ext uri="{FF2B5EF4-FFF2-40B4-BE49-F238E27FC236}">
              <a16:creationId xmlns:a16="http://schemas.microsoft.com/office/drawing/2014/main" id="{A95BAD5E-FED5-4E9A-8425-4444612345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7" name="Line 50">
          <a:extLst>
            <a:ext uri="{FF2B5EF4-FFF2-40B4-BE49-F238E27FC236}">
              <a16:creationId xmlns:a16="http://schemas.microsoft.com/office/drawing/2014/main" id="{209D1864-B12B-4D07-ADFE-71639DC05B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8" name="Line 51">
          <a:extLst>
            <a:ext uri="{FF2B5EF4-FFF2-40B4-BE49-F238E27FC236}">
              <a16:creationId xmlns:a16="http://schemas.microsoft.com/office/drawing/2014/main" id="{8F0429A0-4A70-45DE-BA67-2433E2143CE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9" name="Line 182">
          <a:extLst>
            <a:ext uri="{FF2B5EF4-FFF2-40B4-BE49-F238E27FC236}">
              <a16:creationId xmlns:a16="http://schemas.microsoft.com/office/drawing/2014/main" id="{C9FB352F-CA80-4CA6-B73C-986CFE6480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0" name="Line 183">
          <a:extLst>
            <a:ext uri="{FF2B5EF4-FFF2-40B4-BE49-F238E27FC236}">
              <a16:creationId xmlns:a16="http://schemas.microsoft.com/office/drawing/2014/main" id="{A2493716-B14D-4F5D-A4A0-030DC2CAF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1" name="Line 184">
          <a:extLst>
            <a:ext uri="{FF2B5EF4-FFF2-40B4-BE49-F238E27FC236}">
              <a16:creationId xmlns:a16="http://schemas.microsoft.com/office/drawing/2014/main" id="{EC52D52F-961B-4E09-B43E-49EF5A050E5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2" name="Line 185">
          <a:extLst>
            <a:ext uri="{FF2B5EF4-FFF2-40B4-BE49-F238E27FC236}">
              <a16:creationId xmlns:a16="http://schemas.microsoft.com/office/drawing/2014/main" id="{C11B9BE6-4359-49C1-B192-BF429F99BC9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3" name="Line 186">
          <a:extLst>
            <a:ext uri="{FF2B5EF4-FFF2-40B4-BE49-F238E27FC236}">
              <a16:creationId xmlns:a16="http://schemas.microsoft.com/office/drawing/2014/main" id="{EDE1BCB0-9F80-4974-B17F-8370C322EAF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4" name="Line 187">
          <a:extLst>
            <a:ext uri="{FF2B5EF4-FFF2-40B4-BE49-F238E27FC236}">
              <a16:creationId xmlns:a16="http://schemas.microsoft.com/office/drawing/2014/main" id="{8F9690DE-32A9-454D-8F8E-73A8E39268A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5" name="Line 46">
          <a:extLst>
            <a:ext uri="{FF2B5EF4-FFF2-40B4-BE49-F238E27FC236}">
              <a16:creationId xmlns:a16="http://schemas.microsoft.com/office/drawing/2014/main" id="{A08EBC2C-59E2-44DE-AB7A-3F0F26EA3E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6" name="Line 47">
          <a:extLst>
            <a:ext uri="{FF2B5EF4-FFF2-40B4-BE49-F238E27FC236}">
              <a16:creationId xmlns:a16="http://schemas.microsoft.com/office/drawing/2014/main" id="{159CEA82-8331-4231-BAB6-0FA5E42BE1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7" name="Line 48">
          <a:extLst>
            <a:ext uri="{FF2B5EF4-FFF2-40B4-BE49-F238E27FC236}">
              <a16:creationId xmlns:a16="http://schemas.microsoft.com/office/drawing/2014/main" id="{29521B42-42AC-4176-9FD8-3B159C82773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8" name="Line 49">
          <a:extLst>
            <a:ext uri="{FF2B5EF4-FFF2-40B4-BE49-F238E27FC236}">
              <a16:creationId xmlns:a16="http://schemas.microsoft.com/office/drawing/2014/main" id="{1C26526E-1262-4D75-AC2B-EB98225277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9" name="Line 50">
          <a:extLst>
            <a:ext uri="{FF2B5EF4-FFF2-40B4-BE49-F238E27FC236}">
              <a16:creationId xmlns:a16="http://schemas.microsoft.com/office/drawing/2014/main" id="{B1E24F9C-C5F8-4E45-806B-7F8725904A2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0" name="Line 51">
          <a:extLst>
            <a:ext uri="{FF2B5EF4-FFF2-40B4-BE49-F238E27FC236}">
              <a16:creationId xmlns:a16="http://schemas.microsoft.com/office/drawing/2014/main" id="{9FAAAB4A-37D6-4A2D-BEA1-F4CB2CB823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1" name="Line 182">
          <a:extLst>
            <a:ext uri="{FF2B5EF4-FFF2-40B4-BE49-F238E27FC236}">
              <a16:creationId xmlns:a16="http://schemas.microsoft.com/office/drawing/2014/main" id="{2E779ECD-F4FD-479D-848B-3E788823C69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2" name="Line 183">
          <a:extLst>
            <a:ext uri="{FF2B5EF4-FFF2-40B4-BE49-F238E27FC236}">
              <a16:creationId xmlns:a16="http://schemas.microsoft.com/office/drawing/2014/main" id="{2F269B65-34A0-4B13-A6FC-4BB5C7E9AA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3" name="Line 184">
          <a:extLst>
            <a:ext uri="{FF2B5EF4-FFF2-40B4-BE49-F238E27FC236}">
              <a16:creationId xmlns:a16="http://schemas.microsoft.com/office/drawing/2014/main" id="{DB98656C-BA46-48EF-B475-FE396EA125B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4" name="Line 185">
          <a:extLst>
            <a:ext uri="{FF2B5EF4-FFF2-40B4-BE49-F238E27FC236}">
              <a16:creationId xmlns:a16="http://schemas.microsoft.com/office/drawing/2014/main" id="{C4B93CF6-3C4F-4132-BE69-AE9F9300BD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5" name="Line 186">
          <a:extLst>
            <a:ext uri="{FF2B5EF4-FFF2-40B4-BE49-F238E27FC236}">
              <a16:creationId xmlns:a16="http://schemas.microsoft.com/office/drawing/2014/main" id="{CEBA1F67-ACFB-44E0-A391-D1487D2EA4F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6" name="Line 187">
          <a:extLst>
            <a:ext uri="{FF2B5EF4-FFF2-40B4-BE49-F238E27FC236}">
              <a16:creationId xmlns:a16="http://schemas.microsoft.com/office/drawing/2014/main" id="{10C099B4-334F-433C-8ACC-680FADC36A8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7" name="Line 46">
          <a:extLst>
            <a:ext uri="{FF2B5EF4-FFF2-40B4-BE49-F238E27FC236}">
              <a16:creationId xmlns:a16="http://schemas.microsoft.com/office/drawing/2014/main" id="{AB49CD4D-7261-4A65-AAE4-687E9F7030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8" name="Line 47">
          <a:extLst>
            <a:ext uri="{FF2B5EF4-FFF2-40B4-BE49-F238E27FC236}">
              <a16:creationId xmlns:a16="http://schemas.microsoft.com/office/drawing/2014/main" id="{658985D8-588D-4968-8D3E-08F8AAF4308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9" name="Line 48">
          <a:extLst>
            <a:ext uri="{FF2B5EF4-FFF2-40B4-BE49-F238E27FC236}">
              <a16:creationId xmlns:a16="http://schemas.microsoft.com/office/drawing/2014/main" id="{C395B1BD-08B0-4D42-888B-D641473C86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0" name="Line 49">
          <a:extLst>
            <a:ext uri="{FF2B5EF4-FFF2-40B4-BE49-F238E27FC236}">
              <a16:creationId xmlns:a16="http://schemas.microsoft.com/office/drawing/2014/main" id="{BC50868D-0F42-4356-916D-DCB48F9CE64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1" name="Line 50">
          <a:extLst>
            <a:ext uri="{FF2B5EF4-FFF2-40B4-BE49-F238E27FC236}">
              <a16:creationId xmlns:a16="http://schemas.microsoft.com/office/drawing/2014/main" id="{96C2C778-33EB-4A6F-BCB2-0571102B98C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2" name="Line 51">
          <a:extLst>
            <a:ext uri="{FF2B5EF4-FFF2-40B4-BE49-F238E27FC236}">
              <a16:creationId xmlns:a16="http://schemas.microsoft.com/office/drawing/2014/main" id="{2630784E-9CDF-4AA6-916F-8AE46EEE8B6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3" name="Line 182">
          <a:extLst>
            <a:ext uri="{FF2B5EF4-FFF2-40B4-BE49-F238E27FC236}">
              <a16:creationId xmlns:a16="http://schemas.microsoft.com/office/drawing/2014/main" id="{361396D9-0F0F-440B-B741-21F5F1ADE9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4" name="Line 183">
          <a:extLst>
            <a:ext uri="{FF2B5EF4-FFF2-40B4-BE49-F238E27FC236}">
              <a16:creationId xmlns:a16="http://schemas.microsoft.com/office/drawing/2014/main" id="{A1DC83A2-6C0E-41B5-863E-232AA63B7E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5" name="Line 184">
          <a:extLst>
            <a:ext uri="{FF2B5EF4-FFF2-40B4-BE49-F238E27FC236}">
              <a16:creationId xmlns:a16="http://schemas.microsoft.com/office/drawing/2014/main" id="{670EB4F1-75DD-47E2-A653-E3F0BB7EFE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6" name="Line 185">
          <a:extLst>
            <a:ext uri="{FF2B5EF4-FFF2-40B4-BE49-F238E27FC236}">
              <a16:creationId xmlns:a16="http://schemas.microsoft.com/office/drawing/2014/main" id="{F0797167-5F0F-40C6-B010-DE928843348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7" name="Line 186">
          <a:extLst>
            <a:ext uri="{FF2B5EF4-FFF2-40B4-BE49-F238E27FC236}">
              <a16:creationId xmlns:a16="http://schemas.microsoft.com/office/drawing/2014/main" id="{3F5BDC10-81BE-4F24-AED5-CE09D00805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8" name="Line 187">
          <a:extLst>
            <a:ext uri="{FF2B5EF4-FFF2-40B4-BE49-F238E27FC236}">
              <a16:creationId xmlns:a16="http://schemas.microsoft.com/office/drawing/2014/main" id="{1980A079-48ED-4C6D-91D6-34D2A8E4DD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9" name="Line 46">
          <a:extLst>
            <a:ext uri="{FF2B5EF4-FFF2-40B4-BE49-F238E27FC236}">
              <a16:creationId xmlns:a16="http://schemas.microsoft.com/office/drawing/2014/main" id="{58092734-944A-4C46-8D5D-DF950E6312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0" name="Line 47">
          <a:extLst>
            <a:ext uri="{FF2B5EF4-FFF2-40B4-BE49-F238E27FC236}">
              <a16:creationId xmlns:a16="http://schemas.microsoft.com/office/drawing/2014/main" id="{38D511E8-9218-4050-A74C-B75F0AA7F8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1" name="Line 48">
          <a:extLst>
            <a:ext uri="{FF2B5EF4-FFF2-40B4-BE49-F238E27FC236}">
              <a16:creationId xmlns:a16="http://schemas.microsoft.com/office/drawing/2014/main" id="{4353F14F-477B-4D63-B6E7-B86944FCC3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2" name="Line 49">
          <a:extLst>
            <a:ext uri="{FF2B5EF4-FFF2-40B4-BE49-F238E27FC236}">
              <a16:creationId xmlns:a16="http://schemas.microsoft.com/office/drawing/2014/main" id="{D5D01270-C2D4-4B0C-A855-4465421968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3" name="Line 50">
          <a:extLst>
            <a:ext uri="{FF2B5EF4-FFF2-40B4-BE49-F238E27FC236}">
              <a16:creationId xmlns:a16="http://schemas.microsoft.com/office/drawing/2014/main" id="{29EC6D37-501D-429A-8DF7-C8BCC468B21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4" name="Line 51">
          <a:extLst>
            <a:ext uri="{FF2B5EF4-FFF2-40B4-BE49-F238E27FC236}">
              <a16:creationId xmlns:a16="http://schemas.microsoft.com/office/drawing/2014/main" id="{AFF38E30-CEC5-4842-9D26-7C5BF81713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5" name="Line 182">
          <a:extLst>
            <a:ext uri="{FF2B5EF4-FFF2-40B4-BE49-F238E27FC236}">
              <a16:creationId xmlns:a16="http://schemas.microsoft.com/office/drawing/2014/main" id="{289C1F75-39E2-47AC-BB57-44D60BEE19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6" name="Line 183">
          <a:extLst>
            <a:ext uri="{FF2B5EF4-FFF2-40B4-BE49-F238E27FC236}">
              <a16:creationId xmlns:a16="http://schemas.microsoft.com/office/drawing/2014/main" id="{3CA4B5DE-3852-484C-B3C8-3CFA6B90C95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7" name="Line 184">
          <a:extLst>
            <a:ext uri="{FF2B5EF4-FFF2-40B4-BE49-F238E27FC236}">
              <a16:creationId xmlns:a16="http://schemas.microsoft.com/office/drawing/2014/main" id="{D97664CF-06D2-4426-9C2B-87C32EF6C6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8" name="Line 185">
          <a:extLst>
            <a:ext uri="{FF2B5EF4-FFF2-40B4-BE49-F238E27FC236}">
              <a16:creationId xmlns:a16="http://schemas.microsoft.com/office/drawing/2014/main" id="{C87C64A6-68BB-43A7-BEF1-7A5D2E1386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9" name="Line 186">
          <a:extLst>
            <a:ext uri="{FF2B5EF4-FFF2-40B4-BE49-F238E27FC236}">
              <a16:creationId xmlns:a16="http://schemas.microsoft.com/office/drawing/2014/main" id="{B6EBF085-C420-4682-AC97-30505B0B5A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0" name="Line 187">
          <a:extLst>
            <a:ext uri="{FF2B5EF4-FFF2-40B4-BE49-F238E27FC236}">
              <a16:creationId xmlns:a16="http://schemas.microsoft.com/office/drawing/2014/main" id="{CBF73AA1-10B6-4C4F-B60E-2F34B9FBAC5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1" name="Line 46">
          <a:extLst>
            <a:ext uri="{FF2B5EF4-FFF2-40B4-BE49-F238E27FC236}">
              <a16:creationId xmlns:a16="http://schemas.microsoft.com/office/drawing/2014/main" id="{9E3B27EF-A51D-4B2E-86E7-F3D42E11336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2" name="Line 47">
          <a:extLst>
            <a:ext uri="{FF2B5EF4-FFF2-40B4-BE49-F238E27FC236}">
              <a16:creationId xmlns:a16="http://schemas.microsoft.com/office/drawing/2014/main" id="{BB511D76-4987-4822-8AAA-8DC39365CA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3" name="Line 48">
          <a:extLst>
            <a:ext uri="{FF2B5EF4-FFF2-40B4-BE49-F238E27FC236}">
              <a16:creationId xmlns:a16="http://schemas.microsoft.com/office/drawing/2014/main" id="{B795C0F6-6D0B-45FC-B29B-EDC2817FFA1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4" name="Line 49">
          <a:extLst>
            <a:ext uri="{FF2B5EF4-FFF2-40B4-BE49-F238E27FC236}">
              <a16:creationId xmlns:a16="http://schemas.microsoft.com/office/drawing/2014/main" id="{68CBB3C0-4FD9-4747-8BED-087683DA87C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5" name="Line 50">
          <a:extLst>
            <a:ext uri="{FF2B5EF4-FFF2-40B4-BE49-F238E27FC236}">
              <a16:creationId xmlns:a16="http://schemas.microsoft.com/office/drawing/2014/main" id="{ED2D0840-1FED-4977-83A9-DD29102826B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6" name="Line 51">
          <a:extLst>
            <a:ext uri="{FF2B5EF4-FFF2-40B4-BE49-F238E27FC236}">
              <a16:creationId xmlns:a16="http://schemas.microsoft.com/office/drawing/2014/main" id="{B30C0675-3A78-40FF-B0FF-30D0AAAC8B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7" name="Line 182">
          <a:extLst>
            <a:ext uri="{FF2B5EF4-FFF2-40B4-BE49-F238E27FC236}">
              <a16:creationId xmlns:a16="http://schemas.microsoft.com/office/drawing/2014/main" id="{0A39F94F-906A-4A28-AF0F-A54809F081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8" name="Line 183">
          <a:extLst>
            <a:ext uri="{FF2B5EF4-FFF2-40B4-BE49-F238E27FC236}">
              <a16:creationId xmlns:a16="http://schemas.microsoft.com/office/drawing/2014/main" id="{4E4D1B93-9C11-42CB-AEE1-DEEE5B1DC4E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9" name="Line 184">
          <a:extLst>
            <a:ext uri="{FF2B5EF4-FFF2-40B4-BE49-F238E27FC236}">
              <a16:creationId xmlns:a16="http://schemas.microsoft.com/office/drawing/2014/main" id="{C8CCDAC0-798A-44D5-B4C3-9DB86F4947D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0" name="Line 185">
          <a:extLst>
            <a:ext uri="{FF2B5EF4-FFF2-40B4-BE49-F238E27FC236}">
              <a16:creationId xmlns:a16="http://schemas.microsoft.com/office/drawing/2014/main" id="{4DF0BD98-0070-4C79-9AA0-E619B1E08F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1" name="Line 186">
          <a:extLst>
            <a:ext uri="{FF2B5EF4-FFF2-40B4-BE49-F238E27FC236}">
              <a16:creationId xmlns:a16="http://schemas.microsoft.com/office/drawing/2014/main" id="{F3E92F4D-6477-4050-A16C-99D07BCB3D7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2" name="Line 187">
          <a:extLst>
            <a:ext uri="{FF2B5EF4-FFF2-40B4-BE49-F238E27FC236}">
              <a16:creationId xmlns:a16="http://schemas.microsoft.com/office/drawing/2014/main" id="{E48703DE-6665-42B4-9E67-84755E2234F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3" name="Line 46">
          <a:extLst>
            <a:ext uri="{FF2B5EF4-FFF2-40B4-BE49-F238E27FC236}">
              <a16:creationId xmlns:a16="http://schemas.microsoft.com/office/drawing/2014/main" id="{F4AD9E6A-559A-499D-B456-E1D3864298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4" name="Line 47">
          <a:extLst>
            <a:ext uri="{FF2B5EF4-FFF2-40B4-BE49-F238E27FC236}">
              <a16:creationId xmlns:a16="http://schemas.microsoft.com/office/drawing/2014/main" id="{004427F0-5048-4974-87BF-8220703B6F7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5" name="Line 48">
          <a:extLst>
            <a:ext uri="{FF2B5EF4-FFF2-40B4-BE49-F238E27FC236}">
              <a16:creationId xmlns:a16="http://schemas.microsoft.com/office/drawing/2014/main" id="{3C4F0B62-04C4-4EBF-832F-EFA342A4875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6" name="Line 49">
          <a:extLst>
            <a:ext uri="{FF2B5EF4-FFF2-40B4-BE49-F238E27FC236}">
              <a16:creationId xmlns:a16="http://schemas.microsoft.com/office/drawing/2014/main" id="{4DD82EE4-FD3B-4E58-BE3B-32E98295A94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7" name="Line 50">
          <a:extLst>
            <a:ext uri="{FF2B5EF4-FFF2-40B4-BE49-F238E27FC236}">
              <a16:creationId xmlns:a16="http://schemas.microsoft.com/office/drawing/2014/main" id="{4F1A00C7-6785-4C7C-A69A-D4D5120EAF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8" name="Line 51">
          <a:extLst>
            <a:ext uri="{FF2B5EF4-FFF2-40B4-BE49-F238E27FC236}">
              <a16:creationId xmlns:a16="http://schemas.microsoft.com/office/drawing/2014/main" id="{FCC62B6A-42C8-473C-8A61-4D705923CF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9" name="Line 182">
          <a:extLst>
            <a:ext uri="{FF2B5EF4-FFF2-40B4-BE49-F238E27FC236}">
              <a16:creationId xmlns:a16="http://schemas.microsoft.com/office/drawing/2014/main" id="{5EC41C9C-9BD8-494E-9B60-A568D32AEBB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0" name="Line 183">
          <a:extLst>
            <a:ext uri="{FF2B5EF4-FFF2-40B4-BE49-F238E27FC236}">
              <a16:creationId xmlns:a16="http://schemas.microsoft.com/office/drawing/2014/main" id="{6103C3FE-064D-431B-956E-0D214EB7A6E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1" name="Line 184">
          <a:extLst>
            <a:ext uri="{FF2B5EF4-FFF2-40B4-BE49-F238E27FC236}">
              <a16:creationId xmlns:a16="http://schemas.microsoft.com/office/drawing/2014/main" id="{0F667387-6FC1-4769-9D1A-CEE38E87AC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2" name="Line 185">
          <a:extLst>
            <a:ext uri="{FF2B5EF4-FFF2-40B4-BE49-F238E27FC236}">
              <a16:creationId xmlns:a16="http://schemas.microsoft.com/office/drawing/2014/main" id="{5F7F8108-4E1D-47E0-A6CA-70699D4502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3" name="Line 186">
          <a:extLst>
            <a:ext uri="{FF2B5EF4-FFF2-40B4-BE49-F238E27FC236}">
              <a16:creationId xmlns:a16="http://schemas.microsoft.com/office/drawing/2014/main" id="{24C01703-2AE2-4F73-A7D0-ED9113F284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4" name="Line 187">
          <a:extLst>
            <a:ext uri="{FF2B5EF4-FFF2-40B4-BE49-F238E27FC236}">
              <a16:creationId xmlns:a16="http://schemas.microsoft.com/office/drawing/2014/main" id="{744839A9-3DAC-47DF-A538-EE3358D2CB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5" name="Line 46">
          <a:extLst>
            <a:ext uri="{FF2B5EF4-FFF2-40B4-BE49-F238E27FC236}">
              <a16:creationId xmlns:a16="http://schemas.microsoft.com/office/drawing/2014/main" id="{28B5610C-1E0F-4EF4-B50B-D5F7AAA4C65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6" name="Line 47">
          <a:extLst>
            <a:ext uri="{FF2B5EF4-FFF2-40B4-BE49-F238E27FC236}">
              <a16:creationId xmlns:a16="http://schemas.microsoft.com/office/drawing/2014/main" id="{ECCB6094-D8AE-4816-9380-74F2DF20E47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7" name="Line 48">
          <a:extLst>
            <a:ext uri="{FF2B5EF4-FFF2-40B4-BE49-F238E27FC236}">
              <a16:creationId xmlns:a16="http://schemas.microsoft.com/office/drawing/2014/main" id="{3F4135A3-81E7-47CF-90DC-A746A378D5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8" name="Line 49">
          <a:extLst>
            <a:ext uri="{FF2B5EF4-FFF2-40B4-BE49-F238E27FC236}">
              <a16:creationId xmlns:a16="http://schemas.microsoft.com/office/drawing/2014/main" id="{E4F443DB-79DB-4B6E-B8CF-C8014E48A3A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9" name="Line 50">
          <a:extLst>
            <a:ext uri="{FF2B5EF4-FFF2-40B4-BE49-F238E27FC236}">
              <a16:creationId xmlns:a16="http://schemas.microsoft.com/office/drawing/2014/main" id="{EC1DF6DD-7BE6-4695-9049-EDBAD26FFBB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0" name="Line 51">
          <a:extLst>
            <a:ext uri="{FF2B5EF4-FFF2-40B4-BE49-F238E27FC236}">
              <a16:creationId xmlns:a16="http://schemas.microsoft.com/office/drawing/2014/main" id="{1877F474-BAF1-4DF3-84CB-E97AB3CC81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1" name="Line 182">
          <a:extLst>
            <a:ext uri="{FF2B5EF4-FFF2-40B4-BE49-F238E27FC236}">
              <a16:creationId xmlns:a16="http://schemas.microsoft.com/office/drawing/2014/main" id="{AC17BD9C-F5C1-45CD-B496-7E85BAE21B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2" name="Line 183">
          <a:extLst>
            <a:ext uri="{FF2B5EF4-FFF2-40B4-BE49-F238E27FC236}">
              <a16:creationId xmlns:a16="http://schemas.microsoft.com/office/drawing/2014/main" id="{980492E5-1609-4010-B2A8-B7499ABE1E4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3" name="Line 184">
          <a:extLst>
            <a:ext uri="{FF2B5EF4-FFF2-40B4-BE49-F238E27FC236}">
              <a16:creationId xmlns:a16="http://schemas.microsoft.com/office/drawing/2014/main" id="{6B6F6175-1FC1-496A-BBE4-6CF8D28CD8A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4" name="Line 185">
          <a:extLst>
            <a:ext uri="{FF2B5EF4-FFF2-40B4-BE49-F238E27FC236}">
              <a16:creationId xmlns:a16="http://schemas.microsoft.com/office/drawing/2014/main" id="{4D389451-3783-43EC-A8EA-90A9DFDC162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5" name="Line 186">
          <a:extLst>
            <a:ext uri="{FF2B5EF4-FFF2-40B4-BE49-F238E27FC236}">
              <a16:creationId xmlns:a16="http://schemas.microsoft.com/office/drawing/2014/main" id="{4DA2F203-DAA5-440D-B102-7822B07527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6" name="Line 187">
          <a:extLst>
            <a:ext uri="{FF2B5EF4-FFF2-40B4-BE49-F238E27FC236}">
              <a16:creationId xmlns:a16="http://schemas.microsoft.com/office/drawing/2014/main" id="{3146BFBA-160E-41BC-9254-A1CBF1C9F2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7" name="Line 46">
          <a:extLst>
            <a:ext uri="{FF2B5EF4-FFF2-40B4-BE49-F238E27FC236}">
              <a16:creationId xmlns:a16="http://schemas.microsoft.com/office/drawing/2014/main" id="{0A32A1EF-7895-4DA3-A950-609475749B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8" name="Line 47">
          <a:extLst>
            <a:ext uri="{FF2B5EF4-FFF2-40B4-BE49-F238E27FC236}">
              <a16:creationId xmlns:a16="http://schemas.microsoft.com/office/drawing/2014/main" id="{8173D1B7-9FD0-4723-BD0D-393D632B5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9" name="Line 48">
          <a:extLst>
            <a:ext uri="{FF2B5EF4-FFF2-40B4-BE49-F238E27FC236}">
              <a16:creationId xmlns:a16="http://schemas.microsoft.com/office/drawing/2014/main" id="{D743166D-817B-444A-834D-8A124C69B58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0" name="Line 49">
          <a:extLst>
            <a:ext uri="{FF2B5EF4-FFF2-40B4-BE49-F238E27FC236}">
              <a16:creationId xmlns:a16="http://schemas.microsoft.com/office/drawing/2014/main" id="{F78D4259-1D38-4D66-86FD-22368F42F3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1" name="Line 50">
          <a:extLst>
            <a:ext uri="{FF2B5EF4-FFF2-40B4-BE49-F238E27FC236}">
              <a16:creationId xmlns:a16="http://schemas.microsoft.com/office/drawing/2014/main" id="{17EE1601-E88F-445C-9799-4BD9A44A11F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2" name="Line 51">
          <a:extLst>
            <a:ext uri="{FF2B5EF4-FFF2-40B4-BE49-F238E27FC236}">
              <a16:creationId xmlns:a16="http://schemas.microsoft.com/office/drawing/2014/main" id="{8D7F8ACC-9DC2-40F8-8063-D8E79311C80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3" name="Line 182">
          <a:extLst>
            <a:ext uri="{FF2B5EF4-FFF2-40B4-BE49-F238E27FC236}">
              <a16:creationId xmlns:a16="http://schemas.microsoft.com/office/drawing/2014/main" id="{792923C8-6D21-4D65-A43D-595DAE69D5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4" name="Line 183">
          <a:extLst>
            <a:ext uri="{FF2B5EF4-FFF2-40B4-BE49-F238E27FC236}">
              <a16:creationId xmlns:a16="http://schemas.microsoft.com/office/drawing/2014/main" id="{F4CBE126-8E13-4FBD-90F5-EDA562DC1B9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5" name="Line 184">
          <a:extLst>
            <a:ext uri="{FF2B5EF4-FFF2-40B4-BE49-F238E27FC236}">
              <a16:creationId xmlns:a16="http://schemas.microsoft.com/office/drawing/2014/main" id="{F09CE38F-BED5-4703-974A-707049D70B1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6" name="Line 185">
          <a:extLst>
            <a:ext uri="{FF2B5EF4-FFF2-40B4-BE49-F238E27FC236}">
              <a16:creationId xmlns:a16="http://schemas.microsoft.com/office/drawing/2014/main" id="{43267372-715B-4711-98A4-C09261841E1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7" name="Line 186">
          <a:extLst>
            <a:ext uri="{FF2B5EF4-FFF2-40B4-BE49-F238E27FC236}">
              <a16:creationId xmlns:a16="http://schemas.microsoft.com/office/drawing/2014/main" id="{7DF6E8C4-EDF9-4904-A9E1-310EB56DF8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8" name="Line 187">
          <a:extLst>
            <a:ext uri="{FF2B5EF4-FFF2-40B4-BE49-F238E27FC236}">
              <a16:creationId xmlns:a16="http://schemas.microsoft.com/office/drawing/2014/main" id="{59902442-8AF9-41BA-9C30-F3A23418217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9" name="Line 46">
          <a:extLst>
            <a:ext uri="{FF2B5EF4-FFF2-40B4-BE49-F238E27FC236}">
              <a16:creationId xmlns:a16="http://schemas.microsoft.com/office/drawing/2014/main" id="{80CAE25F-22A2-44B0-BC54-72B3BD84E0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0" name="Line 47">
          <a:extLst>
            <a:ext uri="{FF2B5EF4-FFF2-40B4-BE49-F238E27FC236}">
              <a16:creationId xmlns:a16="http://schemas.microsoft.com/office/drawing/2014/main" id="{659F3510-8092-472F-AF54-890969C5CBA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1" name="Line 48">
          <a:extLst>
            <a:ext uri="{FF2B5EF4-FFF2-40B4-BE49-F238E27FC236}">
              <a16:creationId xmlns:a16="http://schemas.microsoft.com/office/drawing/2014/main" id="{B5C8145E-9B3C-4138-887F-DA6C008129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2" name="Line 49">
          <a:extLst>
            <a:ext uri="{FF2B5EF4-FFF2-40B4-BE49-F238E27FC236}">
              <a16:creationId xmlns:a16="http://schemas.microsoft.com/office/drawing/2014/main" id="{AA4555B8-89F6-4FAD-A938-0FDC7670F7F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3" name="Line 50">
          <a:extLst>
            <a:ext uri="{FF2B5EF4-FFF2-40B4-BE49-F238E27FC236}">
              <a16:creationId xmlns:a16="http://schemas.microsoft.com/office/drawing/2014/main" id="{7CD143AA-8AA7-4120-90DB-58C482BFC98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4" name="Line 51">
          <a:extLst>
            <a:ext uri="{FF2B5EF4-FFF2-40B4-BE49-F238E27FC236}">
              <a16:creationId xmlns:a16="http://schemas.microsoft.com/office/drawing/2014/main" id="{191DB04F-80F3-4E3A-997A-45BF3B52765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5" name="Line 182">
          <a:extLst>
            <a:ext uri="{FF2B5EF4-FFF2-40B4-BE49-F238E27FC236}">
              <a16:creationId xmlns:a16="http://schemas.microsoft.com/office/drawing/2014/main" id="{7F200A9A-F97A-4B44-8036-5172148A4E6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6" name="Line 183">
          <a:extLst>
            <a:ext uri="{FF2B5EF4-FFF2-40B4-BE49-F238E27FC236}">
              <a16:creationId xmlns:a16="http://schemas.microsoft.com/office/drawing/2014/main" id="{0988C41D-2ABC-4E2D-9871-CB87789158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7" name="Line 184">
          <a:extLst>
            <a:ext uri="{FF2B5EF4-FFF2-40B4-BE49-F238E27FC236}">
              <a16:creationId xmlns:a16="http://schemas.microsoft.com/office/drawing/2014/main" id="{BEC63030-A451-484A-BF26-CEA53864F4C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8" name="Line 185">
          <a:extLst>
            <a:ext uri="{FF2B5EF4-FFF2-40B4-BE49-F238E27FC236}">
              <a16:creationId xmlns:a16="http://schemas.microsoft.com/office/drawing/2014/main" id="{0A915214-E94B-45C6-960F-DD290E8627B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9" name="Line 186">
          <a:extLst>
            <a:ext uri="{FF2B5EF4-FFF2-40B4-BE49-F238E27FC236}">
              <a16:creationId xmlns:a16="http://schemas.microsoft.com/office/drawing/2014/main" id="{22AFE149-7797-4457-9844-727EA0553A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0" name="Line 187">
          <a:extLst>
            <a:ext uri="{FF2B5EF4-FFF2-40B4-BE49-F238E27FC236}">
              <a16:creationId xmlns:a16="http://schemas.microsoft.com/office/drawing/2014/main" id="{B64392BA-1DF7-4D56-B8AE-303927FE45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1" name="Line 46">
          <a:extLst>
            <a:ext uri="{FF2B5EF4-FFF2-40B4-BE49-F238E27FC236}">
              <a16:creationId xmlns:a16="http://schemas.microsoft.com/office/drawing/2014/main" id="{5CF950DE-EB39-481E-810A-D865024A12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2" name="Line 47">
          <a:extLst>
            <a:ext uri="{FF2B5EF4-FFF2-40B4-BE49-F238E27FC236}">
              <a16:creationId xmlns:a16="http://schemas.microsoft.com/office/drawing/2014/main" id="{5F3B7969-7AD6-49E9-826A-18B516D197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3" name="Line 48">
          <a:extLst>
            <a:ext uri="{FF2B5EF4-FFF2-40B4-BE49-F238E27FC236}">
              <a16:creationId xmlns:a16="http://schemas.microsoft.com/office/drawing/2014/main" id="{78200171-4D3C-4C3B-AFC8-4CC750BB79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4" name="Line 49">
          <a:extLst>
            <a:ext uri="{FF2B5EF4-FFF2-40B4-BE49-F238E27FC236}">
              <a16:creationId xmlns:a16="http://schemas.microsoft.com/office/drawing/2014/main" id="{010EE914-ACEF-4D03-B2BB-A8516424664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5" name="Line 50">
          <a:extLst>
            <a:ext uri="{FF2B5EF4-FFF2-40B4-BE49-F238E27FC236}">
              <a16:creationId xmlns:a16="http://schemas.microsoft.com/office/drawing/2014/main" id="{5C145A03-57AF-4D31-AF77-FB7B30ADB4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6" name="Line 51">
          <a:extLst>
            <a:ext uri="{FF2B5EF4-FFF2-40B4-BE49-F238E27FC236}">
              <a16:creationId xmlns:a16="http://schemas.microsoft.com/office/drawing/2014/main" id="{F5D7A04F-480A-4E73-BE50-6A85064239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7" name="Line 182">
          <a:extLst>
            <a:ext uri="{FF2B5EF4-FFF2-40B4-BE49-F238E27FC236}">
              <a16:creationId xmlns:a16="http://schemas.microsoft.com/office/drawing/2014/main" id="{09152F3C-B4F5-4324-970C-5AFD1C696C3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8" name="Line 183">
          <a:extLst>
            <a:ext uri="{FF2B5EF4-FFF2-40B4-BE49-F238E27FC236}">
              <a16:creationId xmlns:a16="http://schemas.microsoft.com/office/drawing/2014/main" id="{17EF7834-B015-472B-BC87-A1F19CDB32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9" name="Line 184">
          <a:extLst>
            <a:ext uri="{FF2B5EF4-FFF2-40B4-BE49-F238E27FC236}">
              <a16:creationId xmlns:a16="http://schemas.microsoft.com/office/drawing/2014/main" id="{A5B0B9B1-8EAC-4064-91EE-16F0F62AB6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0" name="Line 185">
          <a:extLst>
            <a:ext uri="{FF2B5EF4-FFF2-40B4-BE49-F238E27FC236}">
              <a16:creationId xmlns:a16="http://schemas.microsoft.com/office/drawing/2014/main" id="{E004A0E9-12CA-4277-87B7-877F67721B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1" name="Line 186">
          <a:extLst>
            <a:ext uri="{FF2B5EF4-FFF2-40B4-BE49-F238E27FC236}">
              <a16:creationId xmlns:a16="http://schemas.microsoft.com/office/drawing/2014/main" id="{B959D648-F778-4076-9DE7-E34BA882DF8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2" name="Line 187">
          <a:extLst>
            <a:ext uri="{FF2B5EF4-FFF2-40B4-BE49-F238E27FC236}">
              <a16:creationId xmlns:a16="http://schemas.microsoft.com/office/drawing/2014/main" id="{1AEC83E7-3DE7-4058-A9A0-4658950838B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3" name="Line 46">
          <a:extLst>
            <a:ext uri="{FF2B5EF4-FFF2-40B4-BE49-F238E27FC236}">
              <a16:creationId xmlns:a16="http://schemas.microsoft.com/office/drawing/2014/main" id="{0EDD20AF-4307-41FC-9E8D-E8D39427CA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4" name="Line 47">
          <a:extLst>
            <a:ext uri="{FF2B5EF4-FFF2-40B4-BE49-F238E27FC236}">
              <a16:creationId xmlns:a16="http://schemas.microsoft.com/office/drawing/2014/main" id="{811BD006-EEDC-42C2-91F0-A5AFFE9E7D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5" name="Line 48">
          <a:extLst>
            <a:ext uri="{FF2B5EF4-FFF2-40B4-BE49-F238E27FC236}">
              <a16:creationId xmlns:a16="http://schemas.microsoft.com/office/drawing/2014/main" id="{D4A1F8A0-70D4-4967-9617-E77DC1AAAD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6" name="Line 49">
          <a:extLst>
            <a:ext uri="{FF2B5EF4-FFF2-40B4-BE49-F238E27FC236}">
              <a16:creationId xmlns:a16="http://schemas.microsoft.com/office/drawing/2014/main" id="{ACE3F475-4AEB-42BD-B0D9-C7F384C017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7" name="Line 50">
          <a:extLst>
            <a:ext uri="{FF2B5EF4-FFF2-40B4-BE49-F238E27FC236}">
              <a16:creationId xmlns:a16="http://schemas.microsoft.com/office/drawing/2014/main" id="{B503DA40-A260-4CDD-9B3B-5D9E517C2BF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8" name="Line 51">
          <a:extLst>
            <a:ext uri="{FF2B5EF4-FFF2-40B4-BE49-F238E27FC236}">
              <a16:creationId xmlns:a16="http://schemas.microsoft.com/office/drawing/2014/main" id="{FEFEF636-7F57-4B3E-AD6F-5D40BB83BB7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9" name="Line 182">
          <a:extLst>
            <a:ext uri="{FF2B5EF4-FFF2-40B4-BE49-F238E27FC236}">
              <a16:creationId xmlns:a16="http://schemas.microsoft.com/office/drawing/2014/main" id="{579EEAD4-86DD-41C8-8F0B-2495525FA2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0" name="Line 183">
          <a:extLst>
            <a:ext uri="{FF2B5EF4-FFF2-40B4-BE49-F238E27FC236}">
              <a16:creationId xmlns:a16="http://schemas.microsoft.com/office/drawing/2014/main" id="{840C898C-2D35-4116-83EB-792CC810D13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1" name="Line 184">
          <a:extLst>
            <a:ext uri="{FF2B5EF4-FFF2-40B4-BE49-F238E27FC236}">
              <a16:creationId xmlns:a16="http://schemas.microsoft.com/office/drawing/2014/main" id="{18E76C12-1353-48F4-9138-9D50CC83B9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2" name="Line 185">
          <a:extLst>
            <a:ext uri="{FF2B5EF4-FFF2-40B4-BE49-F238E27FC236}">
              <a16:creationId xmlns:a16="http://schemas.microsoft.com/office/drawing/2014/main" id="{F1E9AFC9-1071-4B7D-A530-25A6A6E2E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3" name="Line 186">
          <a:extLst>
            <a:ext uri="{FF2B5EF4-FFF2-40B4-BE49-F238E27FC236}">
              <a16:creationId xmlns:a16="http://schemas.microsoft.com/office/drawing/2014/main" id="{3B483DE6-FBBB-453D-B76D-EC9682ACC0F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4" name="Line 187">
          <a:extLst>
            <a:ext uri="{FF2B5EF4-FFF2-40B4-BE49-F238E27FC236}">
              <a16:creationId xmlns:a16="http://schemas.microsoft.com/office/drawing/2014/main" id="{309EB79F-8A46-4710-B50B-8811307C29D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5" name="Line 46">
          <a:extLst>
            <a:ext uri="{FF2B5EF4-FFF2-40B4-BE49-F238E27FC236}">
              <a16:creationId xmlns:a16="http://schemas.microsoft.com/office/drawing/2014/main" id="{47D5896F-4540-4879-9325-97A9F75CADA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6" name="Line 47">
          <a:extLst>
            <a:ext uri="{FF2B5EF4-FFF2-40B4-BE49-F238E27FC236}">
              <a16:creationId xmlns:a16="http://schemas.microsoft.com/office/drawing/2014/main" id="{B6AF457A-6704-4787-8009-BDCB40008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7" name="Line 48">
          <a:extLst>
            <a:ext uri="{FF2B5EF4-FFF2-40B4-BE49-F238E27FC236}">
              <a16:creationId xmlns:a16="http://schemas.microsoft.com/office/drawing/2014/main" id="{6A74803C-9427-4494-9AAF-134B581B23D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8" name="Line 49">
          <a:extLst>
            <a:ext uri="{FF2B5EF4-FFF2-40B4-BE49-F238E27FC236}">
              <a16:creationId xmlns:a16="http://schemas.microsoft.com/office/drawing/2014/main" id="{8F3CD4B6-6989-484C-A133-2CC9B19E08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9" name="Line 50">
          <a:extLst>
            <a:ext uri="{FF2B5EF4-FFF2-40B4-BE49-F238E27FC236}">
              <a16:creationId xmlns:a16="http://schemas.microsoft.com/office/drawing/2014/main" id="{C0D55B94-6FDB-4717-A3E6-073256BD48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0" name="Line 51">
          <a:extLst>
            <a:ext uri="{FF2B5EF4-FFF2-40B4-BE49-F238E27FC236}">
              <a16:creationId xmlns:a16="http://schemas.microsoft.com/office/drawing/2014/main" id="{F28E7DF5-F361-43C6-B2C0-AAEF90DCB7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1" name="Line 182">
          <a:extLst>
            <a:ext uri="{FF2B5EF4-FFF2-40B4-BE49-F238E27FC236}">
              <a16:creationId xmlns:a16="http://schemas.microsoft.com/office/drawing/2014/main" id="{8309A08B-A152-4706-AC07-758A4B2882D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2" name="Line 183">
          <a:extLst>
            <a:ext uri="{FF2B5EF4-FFF2-40B4-BE49-F238E27FC236}">
              <a16:creationId xmlns:a16="http://schemas.microsoft.com/office/drawing/2014/main" id="{2C7D7315-E1BC-4971-974C-F5F2D22A81E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3" name="Line 184">
          <a:extLst>
            <a:ext uri="{FF2B5EF4-FFF2-40B4-BE49-F238E27FC236}">
              <a16:creationId xmlns:a16="http://schemas.microsoft.com/office/drawing/2014/main" id="{A6E4F85F-BFFD-4BAE-AE2D-74C3A30EB48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4" name="Line 185">
          <a:extLst>
            <a:ext uri="{FF2B5EF4-FFF2-40B4-BE49-F238E27FC236}">
              <a16:creationId xmlns:a16="http://schemas.microsoft.com/office/drawing/2014/main" id="{1EB4EFE8-B320-4B9C-B6A2-56FD30F7583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5" name="Line 186">
          <a:extLst>
            <a:ext uri="{FF2B5EF4-FFF2-40B4-BE49-F238E27FC236}">
              <a16:creationId xmlns:a16="http://schemas.microsoft.com/office/drawing/2014/main" id="{F1022181-3FC7-468E-B81A-308E77017C5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6" name="Line 187">
          <a:extLst>
            <a:ext uri="{FF2B5EF4-FFF2-40B4-BE49-F238E27FC236}">
              <a16:creationId xmlns:a16="http://schemas.microsoft.com/office/drawing/2014/main" id="{54FAC4F5-C8D7-4EDC-949C-9E16FAEAE13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7" name="Line 46">
          <a:extLst>
            <a:ext uri="{FF2B5EF4-FFF2-40B4-BE49-F238E27FC236}">
              <a16:creationId xmlns:a16="http://schemas.microsoft.com/office/drawing/2014/main" id="{E3055DC7-AA07-4BBB-BF24-4A2324BDF5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8" name="Line 47">
          <a:extLst>
            <a:ext uri="{FF2B5EF4-FFF2-40B4-BE49-F238E27FC236}">
              <a16:creationId xmlns:a16="http://schemas.microsoft.com/office/drawing/2014/main" id="{2DC2591F-B3CA-465C-8F02-76B77872558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9" name="Line 48">
          <a:extLst>
            <a:ext uri="{FF2B5EF4-FFF2-40B4-BE49-F238E27FC236}">
              <a16:creationId xmlns:a16="http://schemas.microsoft.com/office/drawing/2014/main" id="{3520C222-F1DB-476F-A946-2278298EA2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0" name="Line 49">
          <a:extLst>
            <a:ext uri="{FF2B5EF4-FFF2-40B4-BE49-F238E27FC236}">
              <a16:creationId xmlns:a16="http://schemas.microsoft.com/office/drawing/2014/main" id="{34545DF2-A84E-4047-A121-16A9F09DAA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1" name="Line 50">
          <a:extLst>
            <a:ext uri="{FF2B5EF4-FFF2-40B4-BE49-F238E27FC236}">
              <a16:creationId xmlns:a16="http://schemas.microsoft.com/office/drawing/2014/main" id="{981B3DB8-6C8B-48FA-9787-776E345F9B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2" name="Line 51">
          <a:extLst>
            <a:ext uri="{FF2B5EF4-FFF2-40B4-BE49-F238E27FC236}">
              <a16:creationId xmlns:a16="http://schemas.microsoft.com/office/drawing/2014/main" id="{17B996EB-365F-4A7A-B3F3-D88E4E2F55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3" name="Line 182">
          <a:extLst>
            <a:ext uri="{FF2B5EF4-FFF2-40B4-BE49-F238E27FC236}">
              <a16:creationId xmlns:a16="http://schemas.microsoft.com/office/drawing/2014/main" id="{A762B9EE-8E7B-421C-9B50-B97A8DA4839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4" name="Line 183">
          <a:extLst>
            <a:ext uri="{FF2B5EF4-FFF2-40B4-BE49-F238E27FC236}">
              <a16:creationId xmlns:a16="http://schemas.microsoft.com/office/drawing/2014/main" id="{A7011523-D351-4B72-B29F-5B647FDDC3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5" name="Line 184">
          <a:extLst>
            <a:ext uri="{FF2B5EF4-FFF2-40B4-BE49-F238E27FC236}">
              <a16:creationId xmlns:a16="http://schemas.microsoft.com/office/drawing/2014/main" id="{D8BC0B33-E5E1-4253-B48E-35610B94902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6" name="Line 185">
          <a:extLst>
            <a:ext uri="{FF2B5EF4-FFF2-40B4-BE49-F238E27FC236}">
              <a16:creationId xmlns:a16="http://schemas.microsoft.com/office/drawing/2014/main" id="{270DC38A-33E8-4C54-9F46-F68AE49ED7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7" name="Line 186">
          <a:extLst>
            <a:ext uri="{FF2B5EF4-FFF2-40B4-BE49-F238E27FC236}">
              <a16:creationId xmlns:a16="http://schemas.microsoft.com/office/drawing/2014/main" id="{D252B2E6-37C4-4251-AAD3-130948C39EF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8" name="Line 187">
          <a:extLst>
            <a:ext uri="{FF2B5EF4-FFF2-40B4-BE49-F238E27FC236}">
              <a16:creationId xmlns:a16="http://schemas.microsoft.com/office/drawing/2014/main" id="{42558814-ED00-4842-9842-CCE5133BCF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9" name="Line 46">
          <a:extLst>
            <a:ext uri="{FF2B5EF4-FFF2-40B4-BE49-F238E27FC236}">
              <a16:creationId xmlns:a16="http://schemas.microsoft.com/office/drawing/2014/main" id="{C7D34647-9E5C-4C0E-A27C-C63EF337F9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0" name="Line 47">
          <a:extLst>
            <a:ext uri="{FF2B5EF4-FFF2-40B4-BE49-F238E27FC236}">
              <a16:creationId xmlns:a16="http://schemas.microsoft.com/office/drawing/2014/main" id="{AD41FB71-15F6-4974-B7FF-E029FE7C347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1" name="Line 48">
          <a:extLst>
            <a:ext uri="{FF2B5EF4-FFF2-40B4-BE49-F238E27FC236}">
              <a16:creationId xmlns:a16="http://schemas.microsoft.com/office/drawing/2014/main" id="{3A3B2598-3659-461C-B55C-6D4CDE98B8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2" name="Line 49">
          <a:extLst>
            <a:ext uri="{FF2B5EF4-FFF2-40B4-BE49-F238E27FC236}">
              <a16:creationId xmlns:a16="http://schemas.microsoft.com/office/drawing/2014/main" id="{95B89B00-824D-4779-BA5C-023F5238306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3" name="Line 50">
          <a:extLst>
            <a:ext uri="{FF2B5EF4-FFF2-40B4-BE49-F238E27FC236}">
              <a16:creationId xmlns:a16="http://schemas.microsoft.com/office/drawing/2014/main" id="{20C3E389-AAEF-4DCF-856E-A058F942D52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4" name="Line 51">
          <a:extLst>
            <a:ext uri="{FF2B5EF4-FFF2-40B4-BE49-F238E27FC236}">
              <a16:creationId xmlns:a16="http://schemas.microsoft.com/office/drawing/2014/main" id="{500DE73F-C805-405F-840F-6F5050C8C21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5" name="Line 182">
          <a:extLst>
            <a:ext uri="{FF2B5EF4-FFF2-40B4-BE49-F238E27FC236}">
              <a16:creationId xmlns:a16="http://schemas.microsoft.com/office/drawing/2014/main" id="{80C6C749-AC63-49BB-9AFF-4B07AF7A29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6" name="Line 183">
          <a:extLst>
            <a:ext uri="{FF2B5EF4-FFF2-40B4-BE49-F238E27FC236}">
              <a16:creationId xmlns:a16="http://schemas.microsoft.com/office/drawing/2014/main" id="{53D8B12A-1BDA-42D6-B09E-5526E9B1B11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7" name="Line 184">
          <a:extLst>
            <a:ext uri="{FF2B5EF4-FFF2-40B4-BE49-F238E27FC236}">
              <a16:creationId xmlns:a16="http://schemas.microsoft.com/office/drawing/2014/main" id="{95D317AB-70AF-4C56-BC3B-DF488CD215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8" name="Line 185">
          <a:extLst>
            <a:ext uri="{FF2B5EF4-FFF2-40B4-BE49-F238E27FC236}">
              <a16:creationId xmlns:a16="http://schemas.microsoft.com/office/drawing/2014/main" id="{55BE14DA-7065-4401-AE03-B6AAA75066E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9" name="Line 186">
          <a:extLst>
            <a:ext uri="{FF2B5EF4-FFF2-40B4-BE49-F238E27FC236}">
              <a16:creationId xmlns:a16="http://schemas.microsoft.com/office/drawing/2014/main" id="{3CFE4BC9-FF7C-4850-A150-092AF5FB6E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30" name="Line 187">
          <a:extLst>
            <a:ext uri="{FF2B5EF4-FFF2-40B4-BE49-F238E27FC236}">
              <a16:creationId xmlns:a16="http://schemas.microsoft.com/office/drawing/2014/main" id="{AA2BC989-B5E1-4E5C-BC3D-CBC04DFD0D1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47625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926"/>
        <a:stretch>
          <a:fillRect/>
        </a:stretch>
      </xdr:blipFill>
      <xdr:spPr bwMode="auto">
        <a:xfrm>
          <a:off x="0" y="0"/>
          <a:ext cx="2724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9</xdr:row>
      <xdr:rowOff>9525</xdr:rowOff>
    </xdr:from>
    <xdr:to>
      <xdr:col>9</xdr:col>
      <xdr:colOff>658218</xdr:colOff>
      <xdr:row>33</xdr:row>
      <xdr:rowOff>10195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5CE2F2-42B2-FC64-32E3-4C157837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3550" y="2076450"/>
          <a:ext cx="7116168" cy="4801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inh.sand@tslines.com.vn" TargetMode="External"/><Relationship Id="rId13" Type="http://schemas.openxmlformats.org/officeDocument/2006/relationships/hyperlink" Target="mailto:cus.tslhph@tslines.com.vn" TargetMode="External"/><Relationship Id="rId18" Type="http://schemas.openxmlformats.org/officeDocument/2006/relationships/hyperlink" Target="mailto:thomas@tslines.com.vn" TargetMode="External"/><Relationship Id="rId3" Type="http://schemas.openxmlformats.org/officeDocument/2006/relationships/hyperlink" Target="mailto:phuc.happy@tslines.com.vn" TargetMode="External"/><Relationship Id="rId21" Type="http://schemas.openxmlformats.org/officeDocument/2006/relationships/hyperlink" Target="mailto:evelyn@tslines.com.vn" TargetMode="External"/><Relationship Id="rId7" Type="http://schemas.openxmlformats.org/officeDocument/2006/relationships/hyperlink" Target="mailto:acc.tslhph@tslines.com.vn" TargetMode="External"/><Relationship Id="rId12" Type="http://schemas.openxmlformats.org/officeDocument/2006/relationships/hyperlink" Target="mailto:yen.jane@tslines.com.vn" TargetMode="External"/><Relationship Id="rId17" Type="http://schemas.openxmlformats.org/officeDocument/2006/relationships/hyperlink" Target="mailto:celine@tslines.com.vn" TargetMode="External"/><Relationship Id="rId2" Type="http://schemas.openxmlformats.org/officeDocument/2006/relationships/hyperlink" Target="mailto:yen.alice@tslines.com.vn" TargetMode="External"/><Relationship Id="rId16" Type="http://schemas.openxmlformats.org/officeDocument/2006/relationships/hyperlink" Target="mailto:tuong.ethan@tslines.com.vn" TargetMode="External"/><Relationship Id="rId20" Type="http://schemas.openxmlformats.org/officeDocument/2006/relationships/hyperlink" Target="mailto:elin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ops.tslhph@tslines.com.vn" TargetMode="External"/><Relationship Id="rId11" Type="http://schemas.openxmlformats.org/officeDocument/2006/relationships/hyperlink" Target="mailto:tslhph-exdoc@tslines.com.vn" TargetMode="External"/><Relationship Id="rId5" Type="http://schemas.openxmlformats.org/officeDocument/2006/relationships/hyperlink" Target="mailto:tslhph-imdoc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elina@tslines.com.vn" TargetMode="External"/><Relationship Id="rId19" Type="http://schemas.openxmlformats.org/officeDocument/2006/relationships/hyperlink" Target="mailto:ally@tslines.com.vn" TargetMode="External"/><Relationship Id="rId4" Type="http://schemas.openxmlformats.org/officeDocument/2006/relationships/hyperlink" Target="mailto:cus.tslhph@tslines.com.vn" TargetMode="External"/><Relationship Id="rId9" Type="http://schemas.openxmlformats.org/officeDocument/2006/relationships/hyperlink" Target="mailto:thao.rosa@tslines.com.vn" TargetMode="External"/><Relationship Id="rId14" Type="http://schemas.openxmlformats.org/officeDocument/2006/relationships/hyperlink" Target="mailto:cus.tslhph@tslines.com.vn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A1" s="1" t="s">
        <v>778</v>
      </c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46076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6" t="s">
        <v>7</v>
      </c>
      <c r="F13" s="306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0" t="s">
        <v>8</v>
      </c>
      <c r="F14" s="310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1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2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7" t="s">
        <v>12</v>
      </c>
      <c r="E19" s="308"/>
      <c r="F19" s="308"/>
      <c r="G19" s="308"/>
      <c r="H19" s="308"/>
      <c r="I19" s="308"/>
      <c r="J19" s="308"/>
      <c r="K19" s="308"/>
      <c r="L19" s="309"/>
      <c r="M19" s="26"/>
      <c r="N19" s="16"/>
      <c r="O19" s="16"/>
    </row>
    <row r="20" spans="1:15" ht="20.100000000000001" customHeight="1">
      <c r="A20" s="33"/>
      <c r="B20" s="34"/>
      <c r="C20" s="27"/>
      <c r="D20" s="307"/>
      <c r="E20" s="308"/>
      <c r="F20" s="308"/>
      <c r="G20" s="308"/>
      <c r="H20" s="308"/>
      <c r="I20" s="308"/>
      <c r="J20" s="308"/>
      <c r="K20" s="308"/>
      <c r="L20" s="309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7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297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34" t="s">
        <v>33</v>
      </c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34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35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36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37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39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40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  <hyperlink ref="B34" location="'RED SEA SERVICE'!A1" display="HAI PHONG - RED SEA SERVICE" xr:uid="{492F40DE-42BD-46E2-97DD-EEBA970B6472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59" t="s">
        <v>559</v>
      </c>
      <c r="B3" s="359"/>
      <c r="C3" s="359"/>
      <c r="D3" s="359"/>
      <c r="E3" s="359"/>
      <c r="F3" s="359"/>
      <c r="G3" s="359"/>
      <c r="H3" s="359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74</v>
      </c>
      <c r="E8" s="334"/>
      <c r="F8" s="64" t="s">
        <v>80</v>
      </c>
      <c r="G8" s="64" t="s">
        <v>76</v>
      </c>
      <c r="H8" s="65" t="s">
        <v>76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560</v>
      </c>
      <c r="B10" s="201" t="s">
        <v>561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86"/>
      <c r="G11" s="387"/>
      <c r="H11" s="187" t="s">
        <v>279</v>
      </c>
      <c r="I11" s="410" t="s">
        <v>562</v>
      </c>
      <c r="J11" s="410"/>
      <c r="K11" s="153" t="s">
        <v>563</v>
      </c>
      <c r="L11" s="206"/>
    </row>
    <row r="12" spans="1:206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88" t="s">
        <v>373</v>
      </c>
      <c r="G12" s="389"/>
      <c r="H12" s="214" t="s">
        <v>374</v>
      </c>
      <c r="I12" s="232" t="s">
        <v>564</v>
      </c>
      <c r="J12" s="232" t="s">
        <v>565</v>
      </c>
      <c r="K12" s="247" t="s">
        <v>566</v>
      </c>
      <c r="L12" s="206"/>
    </row>
    <row r="13" spans="1:206" ht="15" customHeight="1">
      <c r="A13" s="378"/>
      <c r="B13" s="374"/>
      <c r="C13" s="375"/>
      <c r="D13" s="140" t="s">
        <v>288</v>
      </c>
      <c r="E13" s="155" t="s">
        <v>289</v>
      </c>
      <c r="F13" s="388"/>
      <c r="G13" s="389"/>
      <c r="H13" s="189" t="s">
        <v>289</v>
      </c>
      <c r="I13" s="232" t="s">
        <v>567</v>
      </c>
      <c r="J13" s="232" t="s">
        <v>568</v>
      </c>
      <c r="K13" s="247" t="s">
        <v>569</v>
      </c>
      <c r="L13" s="206"/>
    </row>
    <row r="14" spans="1:206" s="127" customFormat="1" ht="15" customHeight="1">
      <c r="A14" s="366" t="s">
        <v>50</v>
      </c>
      <c r="B14" s="273" t="s">
        <v>296</v>
      </c>
      <c r="C14" s="186" t="s">
        <v>570</v>
      </c>
      <c r="D14" s="142">
        <v>45810</v>
      </c>
      <c r="E14" s="143">
        <f t="shared" ref="E14:E22" si="0">D14+2</f>
        <v>45812</v>
      </c>
      <c r="F14" s="142" t="s">
        <v>571</v>
      </c>
      <c r="G14" s="143" t="s">
        <v>572</v>
      </c>
      <c r="H14" s="144" t="s">
        <v>422</v>
      </c>
      <c r="I14" s="144"/>
      <c r="J14" s="144"/>
      <c r="K14" s="143"/>
      <c r="L14" s="206"/>
    </row>
    <row r="15" spans="1:206" s="127" customFormat="1" ht="15" customHeight="1">
      <c r="A15" s="367"/>
      <c r="B15" s="273" t="s">
        <v>573</v>
      </c>
      <c r="C15" s="186" t="s">
        <v>574</v>
      </c>
      <c r="D15" s="142">
        <f t="shared" ref="D15:D21" si="1">D14+7</f>
        <v>45817</v>
      </c>
      <c r="E15" s="143">
        <f t="shared" si="0"/>
        <v>45819</v>
      </c>
      <c r="F15" s="142" t="s">
        <v>575</v>
      </c>
      <c r="G15" s="143" t="s">
        <v>576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67"/>
      <c r="B16" s="273" t="s">
        <v>294</v>
      </c>
      <c r="C16" s="186" t="s">
        <v>577</v>
      </c>
      <c r="D16" s="142">
        <f t="shared" si="1"/>
        <v>45824</v>
      </c>
      <c r="E16" s="143">
        <f t="shared" si="0"/>
        <v>45826</v>
      </c>
      <c r="F16" s="142" t="s">
        <v>578</v>
      </c>
      <c r="G16" s="143" t="s">
        <v>576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67"/>
      <c r="B17" s="273" t="s">
        <v>296</v>
      </c>
      <c r="C17" s="186" t="s">
        <v>579</v>
      </c>
      <c r="D17" s="142">
        <f t="shared" si="1"/>
        <v>45831</v>
      </c>
      <c r="E17" s="143">
        <f t="shared" si="0"/>
        <v>45833</v>
      </c>
      <c r="F17" s="142" t="s">
        <v>580</v>
      </c>
      <c r="G17" s="143" t="s">
        <v>581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67"/>
      <c r="B18" s="273" t="s">
        <v>573</v>
      </c>
      <c r="C18" s="186" t="s">
        <v>582</v>
      </c>
      <c r="D18" s="142">
        <f t="shared" si="1"/>
        <v>45838</v>
      </c>
      <c r="E18" s="143">
        <f t="shared" si="0"/>
        <v>45840</v>
      </c>
      <c r="F18" s="142" t="s">
        <v>571</v>
      </c>
      <c r="G18" s="143" t="s">
        <v>576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67"/>
      <c r="B19" s="273" t="s">
        <v>294</v>
      </c>
      <c r="C19" s="186" t="s">
        <v>583</v>
      </c>
      <c r="D19" s="142">
        <f t="shared" si="1"/>
        <v>45845</v>
      </c>
      <c r="E19" s="143">
        <f t="shared" si="0"/>
        <v>45847</v>
      </c>
      <c r="F19" s="142" t="s">
        <v>575</v>
      </c>
      <c r="G19" s="143" t="s">
        <v>584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67"/>
      <c r="B20" s="273" t="s">
        <v>296</v>
      </c>
      <c r="C20" s="186" t="s">
        <v>585</v>
      </c>
      <c r="D20" s="142">
        <f t="shared" si="1"/>
        <v>45852</v>
      </c>
      <c r="E20" s="143">
        <f t="shared" si="0"/>
        <v>45854</v>
      </c>
      <c r="F20" s="142" t="s">
        <v>578</v>
      </c>
      <c r="G20" s="143" t="s">
        <v>584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67"/>
      <c r="B21" s="273" t="s">
        <v>573</v>
      </c>
      <c r="C21" s="186" t="s">
        <v>586</v>
      </c>
      <c r="D21" s="142">
        <f t="shared" si="1"/>
        <v>45859</v>
      </c>
      <c r="E21" s="143">
        <f t="shared" si="0"/>
        <v>45861</v>
      </c>
      <c r="F21" s="142" t="s">
        <v>580</v>
      </c>
      <c r="G21" s="143" t="s">
        <v>556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68"/>
      <c r="B22" s="272" t="s">
        <v>294</v>
      </c>
      <c r="C22" s="148" t="s">
        <v>587</v>
      </c>
      <c r="D22" s="147">
        <f>D21+7</f>
        <v>45866</v>
      </c>
      <c r="E22" s="148">
        <f t="shared" si="0"/>
        <v>45868</v>
      </c>
      <c r="F22" s="147" t="s">
        <v>571</v>
      </c>
      <c r="G22" s="148" t="s">
        <v>584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86"/>
      <c r="G24" s="387"/>
      <c r="H24" s="187" t="s">
        <v>279</v>
      </c>
      <c r="I24" s="410" t="s">
        <v>562</v>
      </c>
      <c r="J24" s="410"/>
      <c r="K24" s="153" t="s">
        <v>563</v>
      </c>
    </row>
    <row r="25" spans="1:19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88" t="s">
        <v>373</v>
      </c>
      <c r="G25" s="389"/>
      <c r="H25" s="214" t="s">
        <v>374</v>
      </c>
      <c r="I25" s="232" t="s">
        <v>564</v>
      </c>
      <c r="J25" s="232" t="s">
        <v>565</v>
      </c>
      <c r="K25" s="247" t="s">
        <v>566</v>
      </c>
    </row>
    <row r="26" spans="1:19" ht="15" customHeight="1">
      <c r="A26" s="371"/>
      <c r="B26" s="374"/>
      <c r="C26" s="375"/>
      <c r="D26" s="140" t="s">
        <v>288</v>
      </c>
      <c r="E26" s="155" t="s">
        <v>289</v>
      </c>
      <c r="F26" s="388"/>
      <c r="G26" s="389"/>
      <c r="H26" s="189" t="s">
        <v>289</v>
      </c>
      <c r="I26" s="232" t="s">
        <v>567</v>
      </c>
      <c r="J26" s="232" t="s">
        <v>568</v>
      </c>
      <c r="K26" s="247" t="s">
        <v>569</v>
      </c>
    </row>
    <row r="27" spans="1:19" s="14" customFormat="1" ht="15" customHeight="1">
      <c r="A27" s="367" t="s">
        <v>56</v>
      </c>
      <c r="B27" s="273" t="s">
        <v>314</v>
      </c>
      <c r="C27" s="186" t="s">
        <v>588</v>
      </c>
      <c r="D27" s="142">
        <v>45812</v>
      </c>
      <c r="E27" s="143">
        <f t="shared" ref="E27:E35" si="16">D27+3</f>
        <v>45815</v>
      </c>
      <c r="F27" s="142" t="s">
        <v>575</v>
      </c>
      <c r="G27" s="143" t="s">
        <v>576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67"/>
      <c r="B28" s="273" t="s">
        <v>589</v>
      </c>
      <c r="C28" s="186" t="s">
        <v>588</v>
      </c>
      <c r="D28" s="142">
        <f t="shared" ref="D28:D34" si="20">D27+7</f>
        <v>45819</v>
      </c>
      <c r="E28" s="143">
        <f t="shared" si="16"/>
        <v>45822</v>
      </c>
      <c r="F28" s="142" t="s">
        <v>578</v>
      </c>
      <c r="G28" s="143" t="s">
        <v>576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67"/>
      <c r="B29" s="273" t="s">
        <v>312</v>
      </c>
      <c r="C29" s="186" t="s">
        <v>412</v>
      </c>
      <c r="D29" s="142">
        <f t="shared" si="20"/>
        <v>45826</v>
      </c>
      <c r="E29" s="143">
        <f t="shared" si="16"/>
        <v>45829</v>
      </c>
      <c r="F29" s="142" t="s">
        <v>580</v>
      </c>
      <c r="G29" s="143" t="s">
        <v>581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67"/>
      <c r="B30" s="273" t="s">
        <v>314</v>
      </c>
      <c r="C30" s="186" t="s">
        <v>421</v>
      </c>
      <c r="D30" s="142">
        <f t="shared" si="20"/>
        <v>45833</v>
      </c>
      <c r="E30" s="143">
        <f t="shared" si="16"/>
        <v>45836</v>
      </c>
      <c r="F30" s="142" t="s">
        <v>571</v>
      </c>
      <c r="G30" s="143" t="s">
        <v>576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67"/>
      <c r="B31" s="273" t="s">
        <v>589</v>
      </c>
      <c r="C31" s="186" t="s">
        <v>421</v>
      </c>
      <c r="D31" s="142">
        <f t="shared" si="20"/>
        <v>45840</v>
      </c>
      <c r="E31" s="143">
        <f t="shared" si="16"/>
        <v>45843</v>
      </c>
      <c r="F31" s="142" t="s">
        <v>575</v>
      </c>
      <c r="G31" s="143" t="s">
        <v>584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67"/>
      <c r="B32" s="273" t="s">
        <v>312</v>
      </c>
      <c r="C32" s="186" t="s">
        <v>381</v>
      </c>
      <c r="D32" s="142">
        <f t="shared" si="20"/>
        <v>45847</v>
      </c>
      <c r="E32" s="143">
        <f t="shared" si="16"/>
        <v>45850</v>
      </c>
      <c r="F32" s="142" t="s">
        <v>578</v>
      </c>
      <c r="G32" s="143" t="s">
        <v>584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67"/>
      <c r="B33" s="273" t="s">
        <v>314</v>
      </c>
      <c r="C33" s="186" t="s">
        <v>411</v>
      </c>
      <c r="D33" s="142">
        <f t="shared" si="20"/>
        <v>45854</v>
      </c>
      <c r="E33" s="143">
        <f t="shared" si="16"/>
        <v>45857</v>
      </c>
      <c r="F33" s="142" t="s">
        <v>580</v>
      </c>
      <c r="G33" s="143" t="s">
        <v>556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67"/>
      <c r="B34" s="273" t="s">
        <v>589</v>
      </c>
      <c r="C34" s="186" t="s">
        <v>411</v>
      </c>
      <c r="D34" s="142">
        <f t="shared" si="20"/>
        <v>45861</v>
      </c>
      <c r="E34" s="143">
        <f t="shared" si="16"/>
        <v>45864</v>
      </c>
      <c r="F34" s="142" t="s">
        <v>571</v>
      </c>
      <c r="G34" s="143" t="s">
        <v>584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68"/>
      <c r="B35" s="272" t="s">
        <v>312</v>
      </c>
      <c r="C35" s="148" t="s">
        <v>383</v>
      </c>
      <c r="D35" s="147">
        <f>D34+7</f>
        <v>45868</v>
      </c>
      <c r="E35" s="148">
        <f t="shared" si="16"/>
        <v>45871</v>
      </c>
      <c r="F35" s="147" t="s">
        <v>575</v>
      </c>
      <c r="G35" s="148" t="s">
        <v>590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319</v>
      </c>
      <c r="F37" s="386"/>
      <c r="G37" s="387"/>
      <c r="H37" s="187" t="s">
        <v>279</v>
      </c>
      <c r="I37" s="410" t="s">
        <v>562</v>
      </c>
      <c r="J37" s="410"/>
      <c r="K37" s="153" t="s">
        <v>563</v>
      </c>
      <c r="L37" s="206"/>
    </row>
    <row r="38" spans="1:19" ht="15" customHeight="1">
      <c r="A38" s="370" t="s">
        <v>283</v>
      </c>
      <c r="B38" s="372"/>
      <c r="C38" s="373"/>
      <c r="D38" s="136" t="s">
        <v>284</v>
      </c>
      <c r="E38" s="139" t="s">
        <v>306</v>
      </c>
      <c r="F38" s="388" t="s">
        <v>373</v>
      </c>
      <c r="G38" s="389"/>
      <c r="H38" s="214" t="s">
        <v>374</v>
      </c>
      <c r="I38" s="232" t="s">
        <v>564</v>
      </c>
      <c r="J38" s="232" t="s">
        <v>565</v>
      </c>
      <c r="K38" s="247" t="s">
        <v>566</v>
      </c>
      <c r="L38" s="206"/>
    </row>
    <row r="39" spans="1:19" ht="15" customHeight="1">
      <c r="A39" s="371"/>
      <c r="B39" s="374"/>
      <c r="C39" s="375"/>
      <c r="D39" s="140" t="s">
        <v>63</v>
      </c>
      <c r="E39" s="155" t="s">
        <v>325</v>
      </c>
      <c r="F39" s="388"/>
      <c r="G39" s="389"/>
      <c r="H39" s="189" t="s">
        <v>289</v>
      </c>
      <c r="I39" s="232" t="s">
        <v>567</v>
      </c>
      <c r="J39" s="232" t="s">
        <v>568</v>
      </c>
      <c r="K39" s="247" t="s">
        <v>569</v>
      </c>
      <c r="L39" s="206"/>
    </row>
    <row r="40" spans="1:19" s="127" customFormat="1" ht="15" customHeight="1">
      <c r="A40" s="366" t="s">
        <v>61</v>
      </c>
      <c r="B40" s="142" t="s">
        <v>591</v>
      </c>
      <c r="C40" s="143" t="s">
        <v>585</v>
      </c>
      <c r="D40" s="144">
        <v>45811</v>
      </c>
      <c r="E40" s="186">
        <f t="shared" ref="E40:E47" si="32">D40+3</f>
        <v>45814</v>
      </c>
      <c r="F40" s="142" t="s">
        <v>575</v>
      </c>
      <c r="G40" s="143" t="s">
        <v>576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67"/>
      <c r="B41" s="142" t="s">
        <v>592</v>
      </c>
      <c r="C41" s="186" t="s">
        <v>593</v>
      </c>
      <c r="D41" s="144">
        <f t="shared" ref="D41:D48" si="36">D40+7</f>
        <v>45818</v>
      </c>
      <c r="E41" s="186">
        <f t="shared" si="32"/>
        <v>45821</v>
      </c>
      <c r="F41" s="142" t="s">
        <v>578</v>
      </c>
      <c r="G41" s="143" t="s">
        <v>576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67"/>
      <c r="B42" s="142" t="s">
        <v>591</v>
      </c>
      <c r="C42" s="186" t="s">
        <v>588</v>
      </c>
      <c r="D42" s="144">
        <f t="shared" si="36"/>
        <v>45825</v>
      </c>
      <c r="E42" s="186">
        <f t="shared" si="32"/>
        <v>45828</v>
      </c>
      <c r="F42" s="142" t="s">
        <v>580</v>
      </c>
      <c r="G42" s="143" t="s">
        <v>581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67"/>
      <c r="B43" s="142" t="s">
        <v>592</v>
      </c>
      <c r="C43" s="186" t="s">
        <v>594</v>
      </c>
      <c r="D43" s="144">
        <f t="shared" si="36"/>
        <v>45832</v>
      </c>
      <c r="E43" s="186">
        <f t="shared" si="32"/>
        <v>45835</v>
      </c>
      <c r="F43" s="142" t="s">
        <v>571</v>
      </c>
      <c r="G43" s="143" t="s">
        <v>576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67"/>
      <c r="B44" s="142" t="s">
        <v>591</v>
      </c>
      <c r="C44" s="186" t="s">
        <v>421</v>
      </c>
      <c r="D44" s="144">
        <f t="shared" si="36"/>
        <v>45839</v>
      </c>
      <c r="E44" s="186">
        <f t="shared" si="32"/>
        <v>45842</v>
      </c>
      <c r="F44" s="142" t="s">
        <v>575</v>
      </c>
      <c r="G44" s="143" t="s">
        <v>584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67"/>
      <c r="B45" s="142" t="s">
        <v>592</v>
      </c>
      <c r="C45" s="186" t="s">
        <v>595</v>
      </c>
      <c r="D45" s="144">
        <f t="shared" si="36"/>
        <v>45846</v>
      </c>
      <c r="E45" s="186">
        <f t="shared" si="32"/>
        <v>45849</v>
      </c>
      <c r="F45" s="142" t="s">
        <v>578</v>
      </c>
      <c r="G45" s="143" t="s">
        <v>584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67"/>
      <c r="B46" s="142" t="s">
        <v>591</v>
      </c>
      <c r="C46" s="186" t="s">
        <v>411</v>
      </c>
      <c r="D46" s="144">
        <f t="shared" si="36"/>
        <v>45853</v>
      </c>
      <c r="E46" s="186">
        <f t="shared" si="32"/>
        <v>45856</v>
      </c>
      <c r="F46" s="142" t="s">
        <v>580</v>
      </c>
      <c r="G46" s="143" t="s">
        <v>556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67"/>
      <c r="B47" s="142" t="s">
        <v>592</v>
      </c>
      <c r="C47" s="186" t="s">
        <v>596</v>
      </c>
      <c r="D47" s="144">
        <f t="shared" si="36"/>
        <v>45860</v>
      </c>
      <c r="E47" s="186">
        <f t="shared" si="32"/>
        <v>45863</v>
      </c>
      <c r="F47" s="142" t="s">
        <v>571</v>
      </c>
      <c r="G47" s="143" t="s">
        <v>584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68"/>
      <c r="B48" s="147" t="s">
        <v>591</v>
      </c>
      <c r="C48" s="148" t="s">
        <v>412</v>
      </c>
      <c r="D48" s="149">
        <f t="shared" si="36"/>
        <v>45867</v>
      </c>
      <c r="E48" s="148">
        <f>D48+3</f>
        <v>45870</v>
      </c>
      <c r="F48" s="147" t="s">
        <v>575</v>
      </c>
      <c r="G48" s="148" t="s">
        <v>590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560</v>
      </c>
      <c r="B50" s="201" t="s">
        <v>597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86"/>
      <c r="G51" s="387"/>
      <c r="H51" s="187" t="s">
        <v>280</v>
      </c>
      <c r="I51" s="227" t="s">
        <v>562</v>
      </c>
      <c r="J51" s="228" t="s">
        <v>598</v>
      </c>
      <c r="K51" s="14"/>
      <c r="L51" s="14"/>
    </row>
    <row r="52" spans="1:19" ht="15" customHeight="1">
      <c r="A52" s="378" t="s">
        <v>283</v>
      </c>
      <c r="B52" s="372"/>
      <c r="C52" s="373"/>
      <c r="D52" s="136" t="s">
        <v>284</v>
      </c>
      <c r="E52" s="139" t="s">
        <v>285</v>
      </c>
      <c r="F52" s="388" t="s">
        <v>373</v>
      </c>
      <c r="G52" s="389"/>
      <c r="H52" s="214" t="s">
        <v>374</v>
      </c>
      <c r="I52" s="232" t="s">
        <v>599</v>
      </c>
      <c r="J52" s="247" t="s">
        <v>600</v>
      </c>
      <c r="K52" s="14"/>
      <c r="L52" s="14"/>
    </row>
    <row r="53" spans="1:19" ht="15" customHeight="1">
      <c r="A53" s="378"/>
      <c r="B53" s="374"/>
      <c r="C53" s="375"/>
      <c r="D53" s="140" t="s">
        <v>288</v>
      </c>
      <c r="E53" s="209" t="s">
        <v>290</v>
      </c>
      <c r="F53" s="388"/>
      <c r="G53" s="389"/>
      <c r="H53" s="189" t="s">
        <v>290</v>
      </c>
      <c r="I53" s="232" t="s">
        <v>567</v>
      </c>
      <c r="J53" s="247" t="s">
        <v>601</v>
      </c>
      <c r="K53" s="14"/>
      <c r="L53" s="14"/>
    </row>
    <row r="54" spans="1:19" s="127" customFormat="1" ht="15" customHeight="1">
      <c r="A54" s="366" t="s">
        <v>50</v>
      </c>
      <c r="B54" s="273" t="s">
        <v>296</v>
      </c>
      <c r="C54" s="186" t="s">
        <v>570</v>
      </c>
      <c r="D54" s="142">
        <v>45810</v>
      </c>
      <c r="E54" s="143">
        <f t="shared" ref="E54:E62" si="38">D54+2</f>
        <v>45812</v>
      </c>
      <c r="F54" s="142" t="s">
        <v>602</v>
      </c>
      <c r="G54" s="143" t="s">
        <v>603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67"/>
      <c r="B55" s="273" t="s">
        <v>573</v>
      </c>
      <c r="C55" s="186" t="s">
        <v>574</v>
      </c>
      <c r="D55" s="142">
        <f t="shared" ref="D55:D61" si="41">D54+7</f>
        <v>45817</v>
      </c>
      <c r="E55" s="143">
        <f t="shared" si="38"/>
        <v>45819</v>
      </c>
      <c r="F55" s="142" t="s">
        <v>604</v>
      </c>
      <c r="G55" s="143" t="s">
        <v>605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67"/>
      <c r="B56" s="273" t="s">
        <v>294</v>
      </c>
      <c r="C56" s="186" t="s">
        <v>577</v>
      </c>
      <c r="D56" s="142">
        <f t="shared" si="41"/>
        <v>45824</v>
      </c>
      <c r="E56" s="143">
        <f t="shared" si="38"/>
        <v>45826</v>
      </c>
      <c r="F56" s="142" t="s">
        <v>606</v>
      </c>
      <c r="G56" s="143" t="s">
        <v>607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67"/>
      <c r="B57" s="273" t="s">
        <v>296</v>
      </c>
      <c r="C57" s="186" t="s">
        <v>579</v>
      </c>
      <c r="D57" s="142">
        <f t="shared" si="41"/>
        <v>45831</v>
      </c>
      <c r="E57" s="143">
        <f t="shared" si="38"/>
        <v>45833</v>
      </c>
      <c r="F57" s="142" t="s">
        <v>608</v>
      </c>
      <c r="G57" s="143" t="s">
        <v>609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67"/>
      <c r="B58" s="273" t="s">
        <v>573</v>
      </c>
      <c r="C58" s="186" t="s">
        <v>582</v>
      </c>
      <c r="D58" s="142">
        <f t="shared" si="41"/>
        <v>45838</v>
      </c>
      <c r="E58" s="143">
        <f t="shared" si="38"/>
        <v>45840</v>
      </c>
      <c r="F58" s="142" t="s">
        <v>610</v>
      </c>
      <c r="G58" s="143" t="s">
        <v>611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67"/>
      <c r="B59" s="273" t="s">
        <v>294</v>
      </c>
      <c r="C59" s="186" t="s">
        <v>583</v>
      </c>
      <c r="D59" s="142">
        <f t="shared" si="41"/>
        <v>45845</v>
      </c>
      <c r="E59" s="143">
        <f t="shared" si="38"/>
        <v>45847</v>
      </c>
      <c r="F59" s="142" t="s">
        <v>612</v>
      </c>
      <c r="G59" s="143" t="s">
        <v>613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67"/>
      <c r="B60" s="273" t="s">
        <v>296</v>
      </c>
      <c r="C60" s="186" t="s">
        <v>585</v>
      </c>
      <c r="D60" s="142">
        <f t="shared" si="41"/>
        <v>45852</v>
      </c>
      <c r="E60" s="143">
        <f t="shared" si="38"/>
        <v>45854</v>
      </c>
      <c r="F60" s="142" t="s">
        <v>602</v>
      </c>
      <c r="G60" s="143" t="s">
        <v>614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67"/>
      <c r="B61" s="273" t="s">
        <v>573</v>
      </c>
      <c r="C61" s="186" t="s">
        <v>586</v>
      </c>
      <c r="D61" s="142">
        <f t="shared" si="41"/>
        <v>45859</v>
      </c>
      <c r="E61" s="143">
        <f t="shared" si="38"/>
        <v>45861</v>
      </c>
      <c r="F61" s="142" t="s">
        <v>604</v>
      </c>
      <c r="G61" s="143" t="s">
        <v>615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68"/>
      <c r="B62" s="272" t="s">
        <v>294</v>
      </c>
      <c r="C62" s="148" t="s">
        <v>587</v>
      </c>
      <c r="D62" s="147">
        <f>D61+7</f>
        <v>45866</v>
      </c>
      <c r="E62" s="148">
        <f t="shared" si="38"/>
        <v>45868</v>
      </c>
      <c r="F62" s="147" t="s">
        <v>606</v>
      </c>
      <c r="G62" s="148" t="s">
        <v>616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275</v>
      </c>
      <c r="B64" s="131" t="s">
        <v>276</v>
      </c>
      <c r="C64" s="132" t="s">
        <v>277</v>
      </c>
      <c r="D64" s="133" t="s">
        <v>278</v>
      </c>
      <c r="E64" s="153" t="s">
        <v>280</v>
      </c>
      <c r="F64" s="386"/>
      <c r="G64" s="387"/>
      <c r="H64" s="187" t="s">
        <v>280</v>
      </c>
      <c r="I64" s="227" t="s">
        <v>562</v>
      </c>
      <c r="J64" s="228" t="s">
        <v>598</v>
      </c>
    </row>
    <row r="65" spans="1:16379" s="14" customFormat="1" ht="15" customHeight="1">
      <c r="A65" s="370" t="s">
        <v>283</v>
      </c>
      <c r="B65" s="372"/>
      <c r="C65" s="373"/>
      <c r="D65" s="136" t="s">
        <v>284</v>
      </c>
      <c r="E65" s="139" t="s">
        <v>306</v>
      </c>
      <c r="F65" s="388" t="s">
        <v>373</v>
      </c>
      <c r="G65" s="389"/>
      <c r="H65" s="214" t="s">
        <v>374</v>
      </c>
      <c r="I65" s="232" t="s">
        <v>599</v>
      </c>
      <c r="J65" s="247" t="s">
        <v>600</v>
      </c>
    </row>
    <row r="66" spans="1:16379" s="14" customFormat="1" ht="15" customHeight="1">
      <c r="A66" s="371"/>
      <c r="B66" s="374"/>
      <c r="C66" s="375"/>
      <c r="D66" s="140" t="s">
        <v>288</v>
      </c>
      <c r="E66" s="155" t="s">
        <v>290</v>
      </c>
      <c r="F66" s="388"/>
      <c r="G66" s="389"/>
      <c r="H66" s="189" t="s">
        <v>290</v>
      </c>
      <c r="I66" s="232" t="s">
        <v>567</v>
      </c>
      <c r="J66" s="247" t="s">
        <v>601</v>
      </c>
    </row>
    <row r="67" spans="1:16379" s="14" customFormat="1" ht="15" customHeight="1">
      <c r="A67" s="367" t="s">
        <v>56</v>
      </c>
      <c r="B67" s="273" t="s">
        <v>314</v>
      </c>
      <c r="C67" s="186" t="s">
        <v>588</v>
      </c>
      <c r="D67" s="142">
        <v>45812</v>
      </c>
      <c r="E67" s="143">
        <f t="shared" ref="E67:E75" si="52">D67+3</f>
        <v>45815</v>
      </c>
      <c r="F67" s="142" t="s">
        <v>602</v>
      </c>
      <c r="G67" s="143" t="s">
        <v>603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67"/>
      <c r="B68" s="273" t="s">
        <v>589</v>
      </c>
      <c r="C68" s="186" t="s">
        <v>588</v>
      </c>
      <c r="D68" s="142">
        <f t="shared" ref="D68:D74" si="55">D67+7</f>
        <v>45819</v>
      </c>
      <c r="E68" s="143">
        <f t="shared" si="52"/>
        <v>45822</v>
      </c>
      <c r="F68" s="142" t="s">
        <v>604</v>
      </c>
      <c r="G68" s="143" t="s">
        <v>605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67"/>
      <c r="B69" s="273" t="s">
        <v>312</v>
      </c>
      <c r="C69" s="186" t="s">
        <v>412</v>
      </c>
      <c r="D69" s="142">
        <f t="shared" si="55"/>
        <v>45826</v>
      </c>
      <c r="E69" s="143">
        <f t="shared" si="52"/>
        <v>45829</v>
      </c>
      <c r="F69" s="142" t="s">
        <v>606</v>
      </c>
      <c r="G69" s="143" t="s">
        <v>607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67"/>
      <c r="B70" s="273" t="s">
        <v>314</v>
      </c>
      <c r="C70" s="186" t="s">
        <v>421</v>
      </c>
      <c r="D70" s="142">
        <f t="shared" si="55"/>
        <v>45833</v>
      </c>
      <c r="E70" s="143">
        <f t="shared" si="52"/>
        <v>45836</v>
      </c>
      <c r="F70" s="142" t="s">
        <v>608</v>
      </c>
      <c r="G70" s="143" t="s">
        <v>609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67"/>
      <c r="B71" s="273" t="s">
        <v>589</v>
      </c>
      <c r="C71" s="186" t="s">
        <v>421</v>
      </c>
      <c r="D71" s="142">
        <f t="shared" si="55"/>
        <v>45840</v>
      </c>
      <c r="E71" s="143">
        <f t="shared" si="52"/>
        <v>45843</v>
      </c>
      <c r="F71" s="142" t="s">
        <v>610</v>
      </c>
      <c r="G71" s="143" t="s">
        <v>611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67"/>
      <c r="B72" s="273" t="s">
        <v>312</v>
      </c>
      <c r="C72" s="186" t="s">
        <v>381</v>
      </c>
      <c r="D72" s="142">
        <f t="shared" si="55"/>
        <v>45847</v>
      </c>
      <c r="E72" s="143">
        <f t="shared" si="52"/>
        <v>45850</v>
      </c>
      <c r="F72" s="142" t="s">
        <v>612</v>
      </c>
      <c r="G72" s="143" t="s">
        <v>613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67"/>
      <c r="B73" s="273" t="s">
        <v>314</v>
      </c>
      <c r="C73" s="186" t="s">
        <v>411</v>
      </c>
      <c r="D73" s="142">
        <f t="shared" si="55"/>
        <v>45854</v>
      </c>
      <c r="E73" s="143">
        <f t="shared" si="52"/>
        <v>45857</v>
      </c>
      <c r="F73" s="142" t="s">
        <v>602</v>
      </c>
      <c r="G73" s="143" t="s">
        <v>614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67"/>
      <c r="B74" s="273" t="s">
        <v>589</v>
      </c>
      <c r="C74" s="186" t="s">
        <v>411</v>
      </c>
      <c r="D74" s="142">
        <f t="shared" si="55"/>
        <v>45861</v>
      </c>
      <c r="E74" s="143">
        <f t="shared" si="52"/>
        <v>45864</v>
      </c>
      <c r="F74" s="142" t="s">
        <v>604</v>
      </c>
      <c r="G74" s="143" t="s">
        <v>615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68"/>
      <c r="B75" s="272" t="s">
        <v>312</v>
      </c>
      <c r="C75" s="148" t="s">
        <v>383</v>
      </c>
      <c r="D75" s="147">
        <f>D74+7</f>
        <v>45868</v>
      </c>
      <c r="E75" s="148">
        <f t="shared" si="52"/>
        <v>45871</v>
      </c>
      <c r="F75" s="147" t="s">
        <v>606</v>
      </c>
      <c r="G75" s="148" t="s">
        <v>616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331</v>
      </c>
      <c r="K78" s="157"/>
      <c r="L78" s="157"/>
      <c r="M78" s="157"/>
    </row>
    <row r="79" spans="1:16379" s="156" customFormat="1" ht="15" customHeight="1">
      <c r="A79" s="369" t="s">
        <v>332</v>
      </c>
      <c r="B79" s="369"/>
      <c r="C79" s="369"/>
      <c r="D79" s="369"/>
      <c r="E79" s="369"/>
      <c r="F79" s="369"/>
      <c r="G79" s="369"/>
      <c r="H79" s="369"/>
      <c r="I79" s="158"/>
      <c r="J79" s="159"/>
    </row>
    <row r="80" spans="1:16379" s="156" customFormat="1" ht="15" customHeight="1">
      <c r="A80" s="369"/>
      <c r="B80" s="369"/>
      <c r="C80" s="369"/>
      <c r="D80" s="369"/>
      <c r="E80" s="369"/>
      <c r="F80" s="369"/>
      <c r="G80" s="369"/>
      <c r="H80" s="369"/>
      <c r="I80" s="158"/>
      <c r="J80" s="159"/>
    </row>
    <row r="81" spans="1:10" s="156" customFormat="1" ht="15" customHeight="1">
      <c r="A81" s="156" t="s">
        <v>333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334</v>
      </c>
      <c r="B83" s="43"/>
      <c r="C83" s="43"/>
      <c r="D83" s="43"/>
      <c r="E83" s="43"/>
      <c r="F83" s="164" t="s">
        <v>335</v>
      </c>
      <c r="G83" s="162"/>
      <c r="H83" s="162"/>
      <c r="I83" s="162"/>
      <c r="J83" s="163"/>
    </row>
    <row r="84" spans="1:10" s="127" customFormat="1" ht="15" customHeight="1">
      <c r="A84" s="165" t="s">
        <v>617</v>
      </c>
      <c r="B84" s="1"/>
      <c r="C84" s="1"/>
      <c r="D84" s="1"/>
      <c r="E84" s="166"/>
      <c r="F84" s="1" t="s">
        <v>618</v>
      </c>
      <c r="G84" s="162"/>
      <c r="H84" s="162"/>
      <c r="I84" s="162"/>
      <c r="J84" s="163"/>
    </row>
    <row r="85" spans="1:10" s="127" customFormat="1" ht="15" customHeight="1">
      <c r="A85" s="1" t="s">
        <v>338</v>
      </c>
      <c r="B85" s="1"/>
      <c r="C85" s="1"/>
      <c r="D85" s="1"/>
      <c r="E85" s="166"/>
      <c r="F85" s="1" t="s">
        <v>339</v>
      </c>
      <c r="G85" s="162"/>
      <c r="H85" s="162"/>
      <c r="I85" s="162"/>
      <c r="J85" s="163"/>
    </row>
    <row r="86" spans="1:10" s="127" customFormat="1" ht="15" customHeight="1">
      <c r="A86" s="1" t="s">
        <v>340</v>
      </c>
      <c r="B86" s="1"/>
      <c r="C86" s="1"/>
      <c r="D86" s="166"/>
      <c r="E86" s="166"/>
      <c r="F86" s="1" t="s">
        <v>340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341</v>
      </c>
      <c r="B88" s="43"/>
      <c r="C88" s="1"/>
      <c r="D88" s="1"/>
      <c r="E88" s="1"/>
      <c r="F88" s="164" t="s">
        <v>341</v>
      </c>
      <c r="G88" s="162"/>
      <c r="H88" s="162"/>
      <c r="I88" s="162"/>
      <c r="J88" s="163"/>
    </row>
    <row r="89" spans="1:10" s="127" customFormat="1" ht="15" customHeight="1">
      <c r="A89" s="1" t="s">
        <v>619</v>
      </c>
      <c r="B89" s="1" t="s">
        <v>620</v>
      </c>
      <c r="C89" s="1"/>
      <c r="D89" s="1"/>
      <c r="E89" s="1"/>
      <c r="F89" s="1" t="s">
        <v>344</v>
      </c>
      <c r="G89" s="1" t="s">
        <v>345</v>
      </c>
      <c r="H89" s="1"/>
      <c r="I89" s="162"/>
      <c r="J89" s="163"/>
    </row>
    <row r="90" spans="1:10" s="127" customFormat="1" ht="15" customHeight="1">
      <c r="A90" s="1" t="s">
        <v>342</v>
      </c>
      <c r="B90" s="1" t="s">
        <v>343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346</v>
      </c>
      <c r="B91" s="1" t="s">
        <v>347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352</v>
      </c>
      <c r="B93" s="169" t="s">
        <v>116</v>
      </c>
      <c r="C93" s="1"/>
      <c r="D93" s="1"/>
      <c r="E93" s="1"/>
      <c r="F93" s="164" t="s">
        <v>352</v>
      </c>
      <c r="G93" s="169" t="s">
        <v>116</v>
      </c>
      <c r="H93" s="168"/>
    </row>
    <row r="94" spans="1:10" s="127" customFormat="1" ht="15" customHeight="1">
      <c r="A94" s="170" t="s">
        <v>353</v>
      </c>
      <c r="B94" s="1"/>
      <c r="C94" s="1"/>
      <c r="D94" s="1"/>
      <c r="E94" s="1"/>
      <c r="F94" s="1" t="s">
        <v>354</v>
      </c>
      <c r="G94" s="1"/>
      <c r="H94" s="168"/>
    </row>
    <row r="95" spans="1:10" s="127" customFormat="1" ht="15" customHeight="1">
      <c r="A95" s="170" t="s">
        <v>355</v>
      </c>
      <c r="B95" s="169"/>
      <c r="C95" s="1"/>
      <c r="D95" s="1"/>
      <c r="E95" s="1"/>
      <c r="F95" s="1" t="s">
        <v>356</v>
      </c>
      <c r="G95" s="1"/>
      <c r="H95" s="168"/>
      <c r="I95" s="1"/>
      <c r="J95" s="1"/>
    </row>
    <row r="96" spans="1:10" s="127" customFormat="1" ht="15" customHeight="1">
      <c r="A96" s="170" t="s">
        <v>357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358</v>
      </c>
      <c r="B98" s="169" t="s">
        <v>128</v>
      </c>
      <c r="C98" s="1"/>
      <c r="D98" s="1"/>
      <c r="E98" s="1"/>
      <c r="F98" s="164" t="s">
        <v>358</v>
      </c>
      <c r="G98" s="169" t="s">
        <v>128</v>
      </c>
      <c r="H98" s="1"/>
      <c r="I98" s="1"/>
      <c r="J98" s="1"/>
    </row>
    <row r="99" spans="1:16" s="127" customFormat="1" ht="15" customHeight="1">
      <c r="A99" s="170" t="s">
        <v>359</v>
      </c>
      <c r="B99" s="1"/>
      <c r="C99" s="1"/>
      <c r="D99" s="1"/>
      <c r="E99" s="1"/>
      <c r="F99" s="170" t="s">
        <v>360</v>
      </c>
      <c r="G99" s="1"/>
      <c r="H99" s="1"/>
      <c r="I99" s="1"/>
      <c r="J99" s="1"/>
    </row>
    <row r="100" spans="1:16" s="127" customFormat="1" ht="15" customHeight="1">
      <c r="A100" s="1" t="s">
        <v>361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621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363</v>
      </c>
      <c r="G103" s="169" t="s">
        <v>165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364</v>
      </c>
      <c r="G104" s="1" t="s">
        <v>365</v>
      </c>
      <c r="H104" s="1"/>
      <c r="I104" s="1"/>
      <c r="J104" s="1"/>
    </row>
    <row r="105" spans="1:16" s="127" customFormat="1" ht="15" customHeight="1">
      <c r="F105" s="1" t="s">
        <v>366</v>
      </c>
      <c r="G105" s="1" t="s">
        <v>367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C1:J1"/>
    <mergeCell ref="A3:H3"/>
    <mergeCell ref="A5:A8"/>
    <mergeCell ref="D5:E5"/>
    <mergeCell ref="D8:E8"/>
    <mergeCell ref="D6:E6"/>
    <mergeCell ref="D7:E7"/>
    <mergeCell ref="A25:A26"/>
    <mergeCell ref="B25:C26"/>
    <mergeCell ref="A27:A35"/>
    <mergeCell ref="A14:A22"/>
    <mergeCell ref="F11:G11"/>
    <mergeCell ref="F25:G26"/>
    <mergeCell ref="I11:J11"/>
    <mergeCell ref="A12:A13"/>
    <mergeCell ref="B12:C13"/>
    <mergeCell ref="F12:G13"/>
    <mergeCell ref="F24:G24"/>
    <mergeCell ref="I24:J24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37:J37"/>
    <mergeCell ref="A38:A39"/>
    <mergeCell ref="B38:C39"/>
    <mergeCell ref="F38:G39"/>
    <mergeCell ref="F37:G3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59" t="s">
        <v>622</v>
      </c>
      <c r="B3" s="359"/>
      <c r="C3" s="359"/>
      <c r="D3" s="359"/>
      <c r="E3" s="359"/>
      <c r="F3" s="359"/>
      <c r="G3" s="359"/>
      <c r="H3" s="359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369</v>
      </c>
      <c r="B10" s="201" t="s">
        <v>623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6"/>
      <c r="G11" s="387"/>
      <c r="H11" s="133" t="s">
        <v>280</v>
      </c>
      <c r="I11" s="227" t="s">
        <v>624</v>
      </c>
      <c r="J11" s="228" t="s">
        <v>625</v>
      </c>
    </row>
    <row r="12" spans="1:206" s="127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88" t="s">
        <v>373</v>
      </c>
      <c r="G12" s="389"/>
      <c r="H12" s="195" t="s">
        <v>374</v>
      </c>
      <c r="I12" s="232" t="s">
        <v>626</v>
      </c>
      <c r="J12" s="247" t="s">
        <v>627</v>
      </c>
    </row>
    <row r="13" spans="1:206" s="127" customFormat="1" ht="15" customHeight="1">
      <c r="A13" s="378"/>
      <c r="B13" s="374"/>
      <c r="C13" s="375"/>
      <c r="D13" s="140" t="s">
        <v>288</v>
      </c>
      <c r="E13" s="209" t="s">
        <v>290</v>
      </c>
      <c r="F13" s="388"/>
      <c r="G13" s="389"/>
      <c r="H13" s="231" t="s">
        <v>290</v>
      </c>
      <c r="I13" s="232" t="s">
        <v>628</v>
      </c>
      <c r="J13" s="233" t="s">
        <v>629</v>
      </c>
      <c r="M13" s="14"/>
    </row>
    <row r="14" spans="1:206" s="127" customFormat="1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851</v>
      </c>
      <c r="G14" s="143" t="s">
        <v>768</v>
      </c>
      <c r="H14" s="144">
        <v>46095</v>
      </c>
      <c r="I14" s="144">
        <f t="shared" ref="I14:I17" si="1">H14+5</f>
        <v>46100</v>
      </c>
      <c r="J14" s="186">
        <f t="shared" ref="J14:J17" si="2">H14+6</f>
        <v>46101</v>
      </c>
      <c r="M14" s="14"/>
    </row>
    <row r="15" spans="1:206" s="127" customFormat="1" ht="15" customHeight="1">
      <c r="A15" s="367"/>
      <c r="B15" s="273" t="s">
        <v>293</v>
      </c>
      <c r="C15" s="186" t="s">
        <v>780</v>
      </c>
      <c r="D15" s="142">
        <f t="shared" ref="D15:D22" si="3">D14+7</f>
        <v>46090</v>
      </c>
      <c r="E15" s="143">
        <f t="shared" si="0"/>
        <v>46092</v>
      </c>
      <c r="F15" s="142" t="s">
        <v>630</v>
      </c>
      <c r="G15" s="143" t="s">
        <v>769</v>
      </c>
      <c r="H15" s="144">
        <f t="shared" ref="H15:H22" si="4">H14+7</f>
        <v>46102</v>
      </c>
      <c r="I15" s="144">
        <f t="shared" si="1"/>
        <v>46107</v>
      </c>
      <c r="J15" s="186">
        <f t="shared" si="2"/>
        <v>46108</v>
      </c>
      <c r="M15" s="14"/>
    </row>
    <row r="16" spans="1:206" s="127" customFormat="1" ht="15" customHeight="1">
      <c r="A16" s="367"/>
      <c r="B16" s="273" t="s">
        <v>294</v>
      </c>
      <c r="C16" s="186" t="s">
        <v>781</v>
      </c>
      <c r="D16" s="142">
        <f t="shared" si="3"/>
        <v>46097</v>
      </c>
      <c r="E16" s="143">
        <f t="shared" si="0"/>
        <v>46099</v>
      </c>
      <c r="F16" s="142" t="s">
        <v>851</v>
      </c>
      <c r="G16" s="143" t="s">
        <v>809</v>
      </c>
      <c r="H16" s="144">
        <f t="shared" si="4"/>
        <v>46109</v>
      </c>
      <c r="I16" s="144">
        <f t="shared" si="1"/>
        <v>46114</v>
      </c>
      <c r="J16" s="186">
        <f t="shared" si="2"/>
        <v>46115</v>
      </c>
      <c r="M16" s="14"/>
    </row>
    <row r="17" spans="1:13" s="127" customFormat="1" ht="15" customHeight="1">
      <c r="A17" s="367"/>
      <c r="B17" s="273" t="s">
        <v>296</v>
      </c>
      <c r="C17" s="186" t="s">
        <v>544</v>
      </c>
      <c r="D17" s="142">
        <f t="shared" si="3"/>
        <v>46104</v>
      </c>
      <c r="E17" s="143">
        <f t="shared" si="0"/>
        <v>46106</v>
      </c>
      <c r="F17" s="142" t="s">
        <v>630</v>
      </c>
      <c r="G17" s="143" t="s">
        <v>807</v>
      </c>
      <c r="H17" s="144">
        <f t="shared" si="4"/>
        <v>46116</v>
      </c>
      <c r="I17" s="144">
        <f t="shared" si="1"/>
        <v>46121</v>
      </c>
      <c r="J17" s="186">
        <f t="shared" si="2"/>
        <v>46122</v>
      </c>
      <c r="M17" s="14"/>
    </row>
    <row r="18" spans="1:13" s="127" customFormat="1" ht="15" customHeight="1">
      <c r="A18" s="367"/>
      <c r="B18" s="273" t="s">
        <v>293</v>
      </c>
      <c r="C18" s="186" t="s">
        <v>782</v>
      </c>
      <c r="D18" s="142">
        <f t="shared" si="3"/>
        <v>46111</v>
      </c>
      <c r="E18" s="143">
        <f t="shared" si="0"/>
        <v>46113</v>
      </c>
      <c r="F18" s="142" t="s">
        <v>851</v>
      </c>
      <c r="G18" s="143" t="s">
        <v>810</v>
      </c>
      <c r="H18" s="144">
        <f t="shared" si="4"/>
        <v>46123</v>
      </c>
      <c r="I18" s="144">
        <f t="shared" ref="I18:I21" si="5">H18+5</f>
        <v>46128</v>
      </c>
      <c r="J18" s="186">
        <f t="shared" ref="J18:J21" si="6">H18+6</f>
        <v>46129</v>
      </c>
      <c r="M18" s="14"/>
    </row>
    <row r="19" spans="1:13" s="127" customFormat="1" ht="15" customHeight="1">
      <c r="A19" s="367"/>
      <c r="B19" s="273" t="s">
        <v>294</v>
      </c>
      <c r="C19" s="186" t="s">
        <v>831</v>
      </c>
      <c r="D19" s="142">
        <f t="shared" si="3"/>
        <v>46118</v>
      </c>
      <c r="E19" s="143">
        <f t="shared" si="0"/>
        <v>46120</v>
      </c>
      <c r="F19" s="142" t="s">
        <v>630</v>
      </c>
      <c r="G19" s="143" t="s">
        <v>808</v>
      </c>
      <c r="H19" s="144">
        <f t="shared" si="4"/>
        <v>46130</v>
      </c>
      <c r="I19" s="144">
        <f t="shared" si="5"/>
        <v>46135</v>
      </c>
      <c r="J19" s="186">
        <f t="shared" si="6"/>
        <v>46136</v>
      </c>
      <c r="M19" s="14"/>
    </row>
    <row r="20" spans="1:13" s="127" customFormat="1" ht="15" customHeight="1">
      <c r="A20" s="367"/>
      <c r="B20" s="273" t="s">
        <v>296</v>
      </c>
      <c r="C20" s="186" t="s">
        <v>545</v>
      </c>
      <c r="D20" s="142">
        <f t="shared" si="3"/>
        <v>46125</v>
      </c>
      <c r="E20" s="143">
        <f t="shared" si="0"/>
        <v>46127</v>
      </c>
      <c r="F20" s="142" t="s">
        <v>851</v>
      </c>
      <c r="G20" s="143" t="s">
        <v>852</v>
      </c>
      <c r="H20" s="144">
        <f t="shared" si="4"/>
        <v>46137</v>
      </c>
      <c r="I20" s="144">
        <f t="shared" si="5"/>
        <v>46142</v>
      </c>
      <c r="J20" s="186">
        <f t="shared" si="6"/>
        <v>46143</v>
      </c>
      <c r="M20" s="14"/>
    </row>
    <row r="21" spans="1:13" s="127" customFormat="1" ht="15" customHeight="1">
      <c r="A21" s="367"/>
      <c r="B21" s="273" t="s">
        <v>293</v>
      </c>
      <c r="C21" s="186" t="s">
        <v>832</v>
      </c>
      <c r="D21" s="142">
        <f t="shared" si="3"/>
        <v>46132</v>
      </c>
      <c r="E21" s="143">
        <f t="shared" si="0"/>
        <v>46134</v>
      </c>
      <c r="F21" s="142" t="s">
        <v>630</v>
      </c>
      <c r="G21" s="143" t="s">
        <v>854</v>
      </c>
      <c r="H21" s="144">
        <f t="shared" si="4"/>
        <v>46144</v>
      </c>
      <c r="I21" s="144">
        <f t="shared" si="5"/>
        <v>46149</v>
      </c>
      <c r="J21" s="186">
        <f t="shared" si="6"/>
        <v>46150</v>
      </c>
      <c r="M21" s="14"/>
    </row>
    <row r="22" spans="1:13" s="127" customFormat="1" ht="15" customHeight="1" thickBot="1">
      <c r="A22" s="368"/>
      <c r="B22" s="272" t="s">
        <v>294</v>
      </c>
      <c r="C22" s="148" t="s">
        <v>833</v>
      </c>
      <c r="D22" s="147">
        <f t="shared" si="3"/>
        <v>46139</v>
      </c>
      <c r="E22" s="148">
        <f>D22+2</f>
        <v>46141</v>
      </c>
      <c r="F22" s="147" t="s">
        <v>851</v>
      </c>
      <c r="G22" s="148" t="s">
        <v>853</v>
      </c>
      <c r="H22" s="149">
        <f t="shared" si="4"/>
        <v>46151</v>
      </c>
      <c r="I22" s="149">
        <f>H22+5</f>
        <v>46156</v>
      </c>
      <c r="J22" s="148">
        <f>H22+6</f>
        <v>46157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6"/>
      <c r="G24" s="387"/>
      <c r="H24" s="133" t="s">
        <v>280</v>
      </c>
      <c r="I24" s="227" t="s">
        <v>624</v>
      </c>
      <c r="J24" s="228" t="s">
        <v>625</v>
      </c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88" t="s">
        <v>373</v>
      </c>
      <c r="G25" s="389"/>
      <c r="H25" s="195" t="s">
        <v>374</v>
      </c>
      <c r="I25" s="232" t="s">
        <v>626</v>
      </c>
      <c r="J25" s="247" t="s">
        <v>627</v>
      </c>
    </row>
    <row r="26" spans="1:13" s="14" customFormat="1" ht="15" customHeight="1">
      <c r="A26" s="371"/>
      <c r="B26" s="374"/>
      <c r="C26" s="375"/>
      <c r="D26" s="140" t="s">
        <v>58</v>
      </c>
      <c r="E26" s="155" t="s">
        <v>290</v>
      </c>
      <c r="F26" s="388"/>
      <c r="G26" s="389"/>
      <c r="H26" s="231" t="s">
        <v>290</v>
      </c>
      <c r="I26" s="232" t="s">
        <v>628</v>
      </c>
      <c r="J26" s="233" t="s">
        <v>629</v>
      </c>
    </row>
    <row r="27" spans="1:13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3"/>
      <c r="F27" s="142" t="s">
        <v>851</v>
      </c>
      <c r="G27" s="143" t="s">
        <v>768</v>
      </c>
      <c r="H27" s="144">
        <v>46095</v>
      </c>
      <c r="I27" s="144">
        <f t="shared" ref="I27:I34" si="7">H27+5</f>
        <v>46100</v>
      </c>
      <c r="J27" s="186">
        <f t="shared" ref="J27:J34" si="8">H27+6</f>
        <v>46101</v>
      </c>
    </row>
    <row r="28" spans="1:13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9">D28+3</f>
        <v>46095</v>
      </c>
      <c r="F28" s="142" t="s">
        <v>630</v>
      </c>
      <c r="G28" s="143" t="s">
        <v>769</v>
      </c>
      <c r="H28" s="144">
        <f t="shared" ref="H28:H35" si="10">H27+7</f>
        <v>46102</v>
      </c>
      <c r="I28" s="144">
        <f t="shared" si="7"/>
        <v>46107</v>
      </c>
      <c r="J28" s="186">
        <f t="shared" si="8"/>
        <v>46108</v>
      </c>
    </row>
    <row r="29" spans="1:13" s="14" customFormat="1" ht="15" customHeight="1">
      <c r="A29" s="367"/>
      <c r="B29" s="273" t="s">
        <v>396</v>
      </c>
      <c r="C29" s="186" t="s">
        <v>761</v>
      </c>
      <c r="D29" s="142">
        <f t="shared" ref="D29:D35" si="11">D28+7</f>
        <v>46099</v>
      </c>
      <c r="E29" s="143">
        <f t="shared" si="9"/>
        <v>46102</v>
      </c>
      <c r="F29" s="142" t="s">
        <v>851</v>
      </c>
      <c r="G29" s="143" t="s">
        <v>809</v>
      </c>
      <c r="H29" s="144">
        <f t="shared" si="10"/>
        <v>46109</v>
      </c>
      <c r="I29" s="144">
        <f t="shared" si="7"/>
        <v>46114</v>
      </c>
      <c r="J29" s="186">
        <f t="shared" si="8"/>
        <v>46115</v>
      </c>
    </row>
    <row r="30" spans="1:13" s="14" customFormat="1" ht="15" customHeight="1">
      <c r="A30" s="367"/>
      <c r="B30" s="273" t="s">
        <v>315</v>
      </c>
      <c r="C30" s="186" t="s">
        <v>545</v>
      </c>
      <c r="D30" s="142">
        <f t="shared" si="11"/>
        <v>46106</v>
      </c>
      <c r="E30" s="143">
        <f t="shared" si="9"/>
        <v>46109</v>
      </c>
      <c r="F30" s="142" t="s">
        <v>630</v>
      </c>
      <c r="G30" s="143" t="s">
        <v>807</v>
      </c>
      <c r="H30" s="144">
        <f t="shared" si="10"/>
        <v>46116</v>
      </c>
      <c r="I30" s="144">
        <f t="shared" si="7"/>
        <v>46121</v>
      </c>
      <c r="J30" s="186">
        <f t="shared" si="8"/>
        <v>46122</v>
      </c>
    </row>
    <row r="31" spans="1:13" s="14" customFormat="1" ht="15" customHeight="1">
      <c r="A31" s="367"/>
      <c r="B31" s="273" t="s">
        <v>312</v>
      </c>
      <c r="C31" s="186" t="s">
        <v>545</v>
      </c>
      <c r="D31" s="142">
        <f t="shared" si="11"/>
        <v>46113</v>
      </c>
      <c r="E31" s="143">
        <f t="shared" si="9"/>
        <v>46116</v>
      </c>
      <c r="F31" s="142" t="s">
        <v>851</v>
      </c>
      <c r="G31" s="143" t="s">
        <v>810</v>
      </c>
      <c r="H31" s="144">
        <f t="shared" si="10"/>
        <v>46123</v>
      </c>
      <c r="I31" s="144">
        <f t="shared" si="7"/>
        <v>46128</v>
      </c>
      <c r="J31" s="186">
        <f t="shared" si="8"/>
        <v>46129</v>
      </c>
    </row>
    <row r="32" spans="1:13" s="14" customFormat="1" ht="15" customHeight="1">
      <c r="A32" s="367"/>
      <c r="B32" s="273" t="s">
        <v>396</v>
      </c>
      <c r="C32" s="186" t="s">
        <v>762</v>
      </c>
      <c r="D32" s="142">
        <f t="shared" si="11"/>
        <v>46120</v>
      </c>
      <c r="E32" s="143">
        <f t="shared" si="9"/>
        <v>46123</v>
      </c>
      <c r="F32" s="142" t="s">
        <v>630</v>
      </c>
      <c r="G32" s="143" t="s">
        <v>808</v>
      </c>
      <c r="H32" s="144">
        <f t="shared" si="10"/>
        <v>46130</v>
      </c>
      <c r="I32" s="144">
        <f t="shared" si="7"/>
        <v>46135</v>
      </c>
      <c r="J32" s="186">
        <f t="shared" si="8"/>
        <v>46136</v>
      </c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11"/>
        <v>46127</v>
      </c>
      <c r="E33" s="143">
        <f t="shared" si="9"/>
        <v>46130</v>
      </c>
      <c r="F33" s="142" t="s">
        <v>851</v>
      </c>
      <c r="G33" s="143" t="s">
        <v>852</v>
      </c>
      <c r="H33" s="144">
        <f t="shared" si="10"/>
        <v>46137</v>
      </c>
      <c r="I33" s="144">
        <f t="shared" si="7"/>
        <v>46142</v>
      </c>
      <c r="J33" s="186">
        <f t="shared" si="8"/>
        <v>46143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11"/>
        <v>46134</v>
      </c>
      <c r="E34" s="143">
        <f t="shared" si="9"/>
        <v>46137</v>
      </c>
      <c r="F34" s="142" t="s">
        <v>630</v>
      </c>
      <c r="G34" s="143" t="s">
        <v>854</v>
      </c>
      <c r="H34" s="144">
        <f t="shared" si="10"/>
        <v>46144</v>
      </c>
      <c r="I34" s="144">
        <f t="shared" si="7"/>
        <v>46149</v>
      </c>
      <c r="J34" s="186">
        <f t="shared" si="8"/>
        <v>46150</v>
      </c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11"/>
        <v>46141</v>
      </c>
      <c r="E35" s="148">
        <f t="shared" si="9"/>
        <v>46144</v>
      </c>
      <c r="F35" s="147" t="s">
        <v>851</v>
      </c>
      <c r="G35" s="148" t="s">
        <v>853</v>
      </c>
      <c r="H35" s="149">
        <f t="shared" si="10"/>
        <v>46151</v>
      </c>
      <c r="I35" s="149">
        <f>H35+5</f>
        <v>46156</v>
      </c>
      <c r="J35" s="148">
        <f>H35+6</f>
        <v>46157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319</v>
      </c>
      <c r="F37" s="386"/>
      <c r="G37" s="387"/>
      <c r="H37" s="133" t="s">
        <v>279</v>
      </c>
      <c r="I37" s="227" t="s">
        <v>624</v>
      </c>
      <c r="J37" s="228" t="s">
        <v>625</v>
      </c>
      <c r="K37" s="14"/>
    </row>
    <row r="38" spans="1:16379" s="127" customFormat="1" ht="15" customHeight="1">
      <c r="A38" s="370" t="s">
        <v>283</v>
      </c>
      <c r="B38" s="372"/>
      <c r="C38" s="373"/>
      <c r="D38" s="136" t="s">
        <v>284</v>
      </c>
      <c r="E38" s="139" t="s">
        <v>306</v>
      </c>
      <c r="F38" s="388" t="s">
        <v>373</v>
      </c>
      <c r="G38" s="389"/>
      <c r="H38" s="195" t="s">
        <v>284</v>
      </c>
      <c r="I38" s="232" t="s">
        <v>551</v>
      </c>
      <c r="J38" s="232" t="s">
        <v>552</v>
      </c>
      <c r="K38" s="14"/>
    </row>
    <row r="39" spans="1:16379" s="127" customFormat="1" ht="15" customHeight="1">
      <c r="A39" s="371"/>
      <c r="B39" s="374"/>
      <c r="C39" s="375"/>
      <c r="D39" s="140" t="s">
        <v>63</v>
      </c>
      <c r="E39" s="155" t="s">
        <v>325</v>
      </c>
      <c r="F39" s="388"/>
      <c r="G39" s="389"/>
      <c r="H39" s="231" t="s">
        <v>289</v>
      </c>
      <c r="I39" s="232" t="s">
        <v>628</v>
      </c>
      <c r="J39" s="233" t="s">
        <v>629</v>
      </c>
      <c r="K39" s="14"/>
    </row>
    <row r="40" spans="1:16379" s="127" customFormat="1" ht="15" customHeight="1">
      <c r="A40" s="366" t="s">
        <v>61</v>
      </c>
      <c r="B40" s="142" t="s">
        <v>299</v>
      </c>
      <c r="C40" s="186"/>
      <c r="D40" s="301" t="s">
        <v>830</v>
      </c>
      <c r="E40" s="143"/>
      <c r="F40" s="142" t="s">
        <v>631</v>
      </c>
      <c r="G40" s="143"/>
      <c r="H40" s="144"/>
      <c r="I40" s="144"/>
      <c r="J40" s="186"/>
      <c r="K40" s="14"/>
    </row>
    <row r="41" spans="1:16379" s="127" customFormat="1" ht="15" customHeight="1">
      <c r="A41" s="367"/>
      <c r="B41" s="142" t="s">
        <v>785</v>
      </c>
      <c r="C41" s="186" t="s">
        <v>761</v>
      </c>
      <c r="D41" s="144">
        <v>46091</v>
      </c>
      <c r="E41" s="143">
        <f t="shared" ref="E41:E48" si="12">D41+3</f>
        <v>46094</v>
      </c>
      <c r="F41" s="142" t="s">
        <v>299</v>
      </c>
      <c r="G41" s="143"/>
      <c r="H41" s="144"/>
      <c r="I41" s="144"/>
      <c r="J41" s="186"/>
      <c r="K41" s="14"/>
    </row>
    <row r="42" spans="1:16379" s="127" customFormat="1" ht="15" customHeight="1">
      <c r="A42" s="367"/>
      <c r="B42" s="142" t="s">
        <v>329</v>
      </c>
      <c r="C42" s="186" t="s">
        <v>783</v>
      </c>
      <c r="D42" s="144">
        <f t="shared" ref="D42:D48" si="13">D41+7</f>
        <v>46098</v>
      </c>
      <c r="E42" s="143">
        <f t="shared" si="12"/>
        <v>46101</v>
      </c>
      <c r="F42" s="142" t="s">
        <v>631</v>
      </c>
      <c r="G42" s="143"/>
      <c r="H42" s="144"/>
      <c r="I42" s="144"/>
      <c r="J42" s="186"/>
      <c r="K42" s="14"/>
    </row>
    <row r="43" spans="1:16379" s="127" customFormat="1" ht="15" customHeight="1">
      <c r="A43" s="367"/>
      <c r="B43" s="142" t="s">
        <v>785</v>
      </c>
      <c r="C43" s="186" t="s">
        <v>762</v>
      </c>
      <c r="D43" s="144">
        <f t="shared" si="13"/>
        <v>46105</v>
      </c>
      <c r="E43" s="143">
        <f t="shared" si="12"/>
        <v>46108</v>
      </c>
      <c r="F43" s="142" t="s">
        <v>299</v>
      </c>
      <c r="G43" s="143"/>
      <c r="H43" s="144"/>
      <c r="I43" s="144"/>
      <c r="J43" s="186"/>
      <c r="K43" s="14"/>
    </row>
    <row r="44" spans="1:16379" s="127" customFormat="1" ht="15" customHeight="1">
      <c r="A44" s="367"/>
      <c r="B44" s="142" t="s">
        <v>329</v>
      </c>
      <c r="C44" s="186" t="s">
        <v>784</v>
      </c>
      <c r="D44" s="144">
        <f t="shared" si="13"/>
        <v>46112</v>
      </c>
      <c r="E44" s="143">
        <f t="shared" si="12"/>
        <v>46115</v>
      </c>
      <c r="F44" s="142" t="s">
        <v>631</v>
      </c>
      <c r="G44" s="143"/>
      <c r="H44" s="144"/>
      <c r="I44" s="144"/>
      <c r="J44" s="186"/>
      <c r="K44" s="14"/>
    </row>
    <row r="45" spans="1:16379" s="127" customFormat="1" ht="15" customHeight="1">
      <c r="A45" s="367"/>
      <c r="B45" s="142" t="s">
        <v>785</v>
      </c>
      <c r="C45" s="186" t="s">
        <v>763</v>
      </c>
      <c r="D45" s="144">
        <f t="shared" si="13"/>
        <v>46119</v>
      </c>
      <c r="E45" s="143">
        <f t="shared" si="12"/>
        <v>46122</v>
      </c>
      <c r="F45" s="142" t="s">
        <v>299</v>
      </c>
      <c r="G45" s="143"/>
      <c r="H45" s="144"/>
      <c r="I45" s="144"/>
      <c r="J45" s="186"/>
      <c r="K45" s="14"/>
    </row>
    <row r="46" spans="1:16379" s="127" customFormat="1" ht="15" customHeight="1">
      <c r="A46" s="367"/>
      <c r="B46" s="142" t="s">
        <v>329</v>
      </c>
      <c r="C46" s="186" t="s">
        <v>834</v>
      </c>
      <c r="D46" s="144">
        <f t="shared" si="13"/>
        <v>46126</v>
      </c>
      <c r="E46" s="143">
        <f t="shared" si="12"/>
        <v>46129</v>
      </c>
      <c r="F46" s="142" t="s">
        <v>631</v>
      </c>
      <c r="G46" s="143"/>
      <c r="H46" s="144"/>
      <c r="I46" s="144"/>
      <c r="J46" s="186"/>
      <c r="K46" s="14"/>
    </row>
    <row r="47" spans="1:16379" s="127" customFormat="1" ht="15" customHeight="1">
      <c r="A47" s="367"/>
      <c r="B47" s="142" t="s">
        <v>785</v>
      </c>
      <c r="C47" s="186" t="s">
        <v>803</v>
      </c>
      <c r="D47" s="144">
        <f t="shared" si="13"/>
        <v>46133</v>
      </c>
      <c r="E47" s="143">
        <f t="shared" si="12"/>
        <v>46136</v>
      </c>
      <c r="F47" s="142" t="s">
        <v>299</v>
      </c>
      <c r="G47" s="143"/>
      <c r="H47" s="144"/>
      <c r="I47" s="144"/>
      <c r="J47" s="186"/>
      <c r="K47" s="14"/>
    </row>
    <row r="48" spans="1:16379" s="127" customFormat="1" ht="15" customHeight="1" thickBot="1">
      <c r="A48" s="368"/>
      <c r="B48" s="147" t="s">
        <v>329</v>
      </c>
      <c r="C48" s="148" t="s">
        <v>835</v>
      </c>
      <c r="D48" s="149">
        <f t="shared" si="13"/>
        <v>46140</v>
      </c>
      <c r="E48" s="148">
        <f t="shared" si="12"/>
        <v>46143</v>
      </c>
      <c r="F48" s="147" t="s">
        <v>631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632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331</v>
      </c>
      <c r="K52" s="157"/>
      <c r="L52" s="157"/>
      <c r="M52" s="157"/>
    </row>
    <row r="53" spans="1:206" s="156" customFormat="1" ht="15" customHeight="1">
      <c r="A53" s="369" t="s">
        <v>332</v>
      </c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369"/>
      <c r="B54" s="369"/>
      <c r="C54" s="369"/>
      <c r="D54" s="369"/>
      <c r="E54" s="369"/>
      <c r="F54" s="369"/>
      <c r="G54" s="369"/>
      <c r="H54" s="369"/>
      <c r="I54" s="158"/>
      <c r="J54" s="159"/>
    </row>
    <row r="55" spans="1:206" s="156" customFormat="1" ht="15" customHeight="1">
      <c r="A55" s="156" t="s">
        <v>333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334</v>
      </c>
      <c r="B57" s="43"/>
      <c r="C57" s="43"/>
      <c r="D57" s="43"/>
      <c r="E57" s="43"/>
      <c r="F57" s="164" t="s">
        <v>335</v>
      </c>
      <c r="G57" s="162"/>
      <c r="H57" s="162"/>
      <c r="I57" s="167"/>
      <c r="J57" s="167"/>
    </row>
    <row r="58" spans="1:206" s="127" customFormat="1" ht="15" customHeight="1">
      <c r="A58" s="165" t="s">
        <v>336</v>
      </c>
      <c r="B58" s="1"/>
      <c r="C58" s="1"/>
      <c r="D58" s="1"/>
      <c r="E58" s="166"/>
      <c r="F58" s="1" t="s">
        <v>337</v>
      </c>
      <c r="G58" s="162"/>
      <c r="H58" s="162"/>
    </row>
    <row r="59" spans="1:206" s="127" customFormat="1" ht="15" customHeight="1">
      <c r="A59" s="1" t="s">
        <v>338</v>
      </c>
      <c r="B59" s="1"/>
      <c r="C59" s="1"/>
      <c r="D59" s="1"/>
      <c r="E59" s="166"/>
      <c r="F59" s="1" t="s">
        <v>339</v>
      </c>
      <c r="G59" s="162"/>
      <c r="H59" s="162"/>
    </row>
    <row r="60" spans="1:206" s="127" customFormat="1" ht="15" customHeight="1">
      <c r="A60" s="1" t="s">
        <v>340</v>
      </c>
      <c r="B60" s="1"/>
      <c r="C60" s="1"/>
      <c r="D60" s="166"/>
      <c r="E60" s="166"/>
      <c r="F60" s="1" t="s">
        <v>340</v>
      </c>
      <c r="G60" s="162"/>
      <c r="H60" s="162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"/>
      <c r="J61" s="1"/>
    </row>
    <row r="62" spans="1:206" s="127" customFormat="1" ht="15" customHeight="1">
      <c r="A62" s="164" t="s">
        <v>341</v>
      </c>
      <c r="B62" s="43"/>
      <c r="C62" s="1"/>
      <c r="D62" s="1"/>
      <c r="E62" s="1"/>
      <c r="F62" s="164" t="s">
        <v>341</v>
      </c>
      <c r="G62" s="162"/>
      <c r="H62" s="162"/>
      <c r="I62" s="1"/>
      <c r="J62" s="1"/>
    </row>
    <row r="63" spans="1:206" s="127" customFormat="1" ht="15" customHeight="1">
      <c r="A63" s="1" t="s">
        <v>342</v>
      </c>
      <c r="B63" s="1" t="s">
        <v>343</v>
      </c>
      <c r="C63" s="1"/>
      <c r="D63" s="1"/>
      <c r="E63" s="1"/>
      <c r="F63" s="1" t="s">
        <v>344</v>
      </c>
      <c r="G63" s="1" t="s">
        <v>345</v>
      </c>
      <c r="H63" s="1"/>
      <c r="I63" s="1"/>
      <c r="J63" s="1"/>
    </row>
    <row r="64" spans="1:206" s="127" customFormat="1" ht="15" customHeight="1">
      <c r="A64" s="1" t="s">
        <v>346</v>
      </c>
      <c r="B64" s="1" t="s">
        <v>347</v>
      </c>
      <c r="C64" s="1"/>
      <c r="D64" s="1"/>
      <c r="E64" s="1"/>
      <c r="F64" s="1" t="s">
        <v>348</v>
      </c>
      <c r="G64" s="1" t="s">
        <v>349</v>
      </c>
      <c r="H64" s="162"/>
      <c r="I64" s="1"/>
      <c r="J64" s="1"/>
    </row>
    <row r="65" spans="1:12" s="127" customFormat="1" ht="15" customHeight="1">
      <c r="A65" s="1" t="s">
        <v>350</v>
      </c>
      <c r="B65" s="1" t="s">
        <v>351</v>
      </c>
      <c r="C65" s="1"/>
      <c r="D65" s="1"/>
      <c r="E65" s="1"/>
      <c r="H65" s="167"/>
      <c r="I65" s="1"/>
      <c r="J65" s="1"/>
    </row>
    <row r="66" spans="1:12" s="127" customFormat="1" ht="15" customHeight="1">
      <c r="C66" s="1"/>
      <c r="D66" s="1"/>
      <c r="E66" s="1"/>
      <c r="H66" s="167"/>
      <c r="I66" s="1"/>
      <c r="J66" s="1"/>
    </row>
    <row r="67" spans="1:12" s="127" customFormat="1" ht="15" customHeight="1">
      <c r="A67" s="164" t="s">
        <v>352</v>
      </c>
      <c r="B67" s="169" t="s">
        <v>116</v>
      </c>
      <c r="C67" s="1"/>
      <c r="D67" s="1"/>
      <c r="E67" s="1"/>
      <c r="F67" s="164" t="s">
        <v>352</v>
      </c>
      <c r="G67" s="169" t="s">
        <v>116</v>
      </c>
      <c r="H67" s="168"/>
      <c r="I67" s="1"/>
      <c r="J67" s="1"/>
    </row>
    <row r="68" spans="1:12" s="127" customFormat="1" ht="15" customHeight="1">
      <c r="A68" s="170" t="s">
        <v>353</v>
      </c>
      <c r="B68" s="1"/>
      <c r="C68" s="1"/>
      <c r="D68" s="1"/>
      <c r="E68" s="1"/>
      <c r="F68" s="1" t="s">
        <v>354</v>
      </c>
      <c r="G68" s="1"/>
      <c r="H68" s="168"/>
      <c r="I68" s="1"/>
      <c r="J68" s="1"/>
    </row>
    <row r="69" spans="1:12" s="127" customFormat="1" ht="15" customHeight="1">
      <c r="A69" s="170" t="s">
        <v>355</v>
      </c>
      <c r="B69" s="169"/>
      <c r="C69" s="1"/>
      <c r="D69" s="1"/>
      <c r="E69" s="1"/>
      <c r="F69" s="1" t="s">
        <v>356</v>
      </c>
      <c r="G69" s="1"/>
      <c r="H69" s="168"/>
      <c r="I69" s="1"/>
      <c r="J69" s="1"/>
    </row>
    <row r="70" spans="1:12" s="127" customFormat="1" ht="15" customHeight="1">
      <c r="A70" s="170" t="s">
        <v>357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358</v>
      </c>
      <c r="B72" s="169" t="s">
        <v>128</v>
      </c>
      <c r="C72" s="1"/>
      <c r="D72" s="1"/>
      <c r="E72" s="1"/>
      <c r="F72" s="164" t="s">
        <v>358</v>
      </c>
      <c r="G72" s="169" t="s">
        <v>128</v>
      </c>
      <c r="H72" s="1"/>
    </row>
    <row r="73" spans="1:12" s="127" customFormat="1" ht="15" customHeight="1">
      <c r="A73" s="170" t="s">
        <v>359</v>
      </c>
      <c r="B73" s="1"/>
      <c r="C73" s="1"/>
      <c r="D73" s="1"/>
      <c r="E73" s="1"/>
      <c r="F73" s="170" t="s">
        <v>360</v>
      </c>
      <c r="G73" s="1"/>
      <c r="H73" s="1"/>
    </row>
    <row r="74" spans="1:12" s="127" customFormat="1" ht="15" customHeight="1">
      <c r="A74" s="1" t="s">
        <v>361</v>
      </c>
      <c r="B74" s="1"/>
      <c r="C74" s="1"/>
      <c r="D74" s="1"/>
      <c r="E74" s="1"/>
      <c r="H74" s="1"/>
    </row>
    <row r="75" spans="1:12" s="127" customFormat="1" ht="15" customHeight="1">
      <c r="A75" s="170" t="s">
        <v>362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363</v>
      </c>
      <c r="G77" s="169" t="s">
        <v>165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364</v>
      </c>
      <c r="G78" s="1" t="s">
        <v>365</v>
      </c>
      <c r="H78" s="1"/>
      <c r="I78" s="1"/>
      <c r="J78" s="1"/>
      <c r="K78" s="1"/>
      <c r="L78" s="1"/>
    </row>
    <row r="79" spans="1:12" s="127" customFormat="1" ht="15" customHeight="1">
      <c r="F79" s="1" t="s">
        <v>366</v>
      </c>
      <c r="G79" s="1" t="s">
        <v>367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53:H54"/>
    <mergeCell ref="A40:A48"/>
    <mergeCell ref="F37:G37"/>
    <mergeCell ref="A38:A39"/>
    <mergeCell ref="B38:C39"/>
    <mergeCell ref="F38:G39"/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27:A35"/>
    <mergeCell ref="A14:A22"/>
    <mergeCell ref="F24:G24"/>
    <mergeCell ref="A25:A26"/>
    <mergeCell ref="B25:C26"/>
    <mergeCell ref="F25:G26"/>
  </mergeCells>
  <hyperlinks>
    <hyperlink ref="A2" location="MENU!A1" display="BACK TO MENU" xr:uid="{4FC87CB9-E3C9-480F-B453-D8B51A303DD9}"/>
    <hyperlink ref="A60" r:id="rId1" display="http://www.tslines.com/" xr:uid="{B71A5B25-2A95-4359-B13D-65ED86BC41FC}"/>
    <hyperlink ref="F60" r:id="rId2" display="http://www.tslines.com/" xr:uid="{2C2A2592-860C-464E-BC09-3D42A1B7A284}"/>
    <hyperlink ref="G72" r:id="rId3" xr:uid="{715B2C0A-B59F-4560-8EAA-D646E7E5116E}"/>
    <hyperlink ref="G77" r:id="rId4" xr:uid="{E69BF87B-F314-4055-BB2D-5BA680D1F288}"/>
    <hyperlink ref="B72" r:id="rId5" xr:uid="{2A7A98F8-653F-4AD3-B8CD-A36D9A30EB2B}"/>
    <hyperlink ref="G67" r:id="rId6" display="mailto:cus.tslhph@tslines.com.vn" xr:uid="{5139FE52-19A1-4710-83B5-5784311831CB}"/>
    <hyperlink ref="B67" r:id="rId7" display="mailto:cus.tslhph@tslines.com.vn" xr:uid="{3F72CECE-AF84-468D-AA01-4E5B17C57495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4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59" t="s">
        <v>633</v>
      </c>
      <c r="B3" s="359"/>
      <c r="C3" s="359"/>
      <c r="D3" s="359"/>
      <c r="E3" s="359"/>
      <c r="F3" s="359"/>
      <c r="G3" s="359"/>
      <c r="H3" s="359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369</v>
      </c>
      <c r="B10" s="201" t="s">
        <v>634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294" t="s">
        <v>276</v>
      </c>
      <c r="C11" s="132" t="s">
        <v>277</v>
      </c>
      <c r="D11" s="133" t="s">
        <v>278</v>
      </c>
      <c r="E11" s="153" t="s">
        <v>280</v>
      </c>
      <c r="F11" s="386"/>
      <c r="G11" s="387"/>
      <c r="H11" s="133" t="s">
        <v>280</v>
      </c>
      <c r="I11" s="227" t="s">
        <v>635</v>
      </c>
      <c r="J11" s="248" t="s">
        <v>636</v>
      </c>
      <c r="K11" s="249" t="s">
        <v>637</v>
      </c>
    </row>
    <row r="12" spans="1:206" s="127" customFormat="1" ht="15" customHeight="1">
      <c r="A12" s="378" t="s">
        <v>283</v>
      </c>
      <c r="B12" s="411"/>
      <c r="C12" s="373"/>
      <c r="D12" s="136" t="s">
        <v>284</v>
      </c>
      <c r="E12" s="139" t="s">
        <v>285</v>
      </c>
      <c r="F12" s="388" t="s">
        <v>373</v>
      </c>
      <c r="G12" s="389"/>
      <c r="H12" s="195" t="s">
        <v>374</v>
      </c>
      <c r="I12" s="232" t="s">
        <v>638</v>
      </c>
      <c r="J12" s="190" t="s">
        <v>639</v>
      </c>
      <c r="K12" s="191" t="s">
        <v>640</v>
      </c>
    </row>
    <row r="13" spans="1:206" s="127" customFormat="1" ht="15" customHeight="1">
      <c r="A13" s="378"/>
      <c r="B13" s="412"/>
      <c r="C13" s="375"/>
      <c r="D13" s="140" t="s">
        <v>288</v>
      </c>
      <c r="E13" s="209" t="s">
        <v>290</v>
      </c>
      <c r="F13" s="388"/>
      <c r="G13" s="389"/>
      <c r="H13" s="231" t="s">
        <v>290</v>
      </c>
      <c r="I13" s="232" t="s">
        <v>641</v>
      </c>
      <c r="J13" s="190" t="s">
        <v>642</v>
      </c>
      <c r="K13" s="191" t="s">
        <v>643</v>
      </c>
      <c r="M13" s="14"/>
    </row>
    <row r="14" spans="1:206" s="127" customFormat="1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645</v>
      </c>
      <c r="G14" s="143" t="s">
        <v>812</v>
      </c>
      <c r="H14" s="144">
        <v>46093</v>
      </c>
      <c r="I14" s="144">
        <f t="shared" ref="I14:I17" si="1">H14+13</f>
        <v>46106</v>
      </c>
      <c r="J14" s="144">
        <f t="shared" ref="J14:J17" si="2">I14+4</f>
        <v>46110</v>
      </c>
      <c r="K14" s="143">
        <f t="shared" ref="K14:K17" si="3">J14+2</f>
        <v>46112</v>
      </c>
      <c r="M14" s="14"/>
    </row>
    <row r="15" spans="1:206" s="127" customFormat="1" ht="15" customHeight="1">
      <c r="A15" s="367"/>
      <c r="B15" s="273" t="s">
        <v>293</v>
      </c>
      <c r="C15" s="186" t="s">
        <v>780</v>
      </c>
      <c r="D15" s="142">
        <f t="shared" ref="D15:D22" si="4">D14+7</f>
        <v>46090</v>
      </c>
      <c r="E15" s="143">
        <f t="shared" si="0"/>
        <v>46092</v>
      </c>
      <c r="F15" s="142" t="s">
        <v>299</v>
      </c>
      <c r="G15" s="143" t="s">
        <v>772</v>
      </c>
      <c r="H15" s="298" t="s">
        <v>422</v>
      </c>
      <c r="I15" s="144"/>
      <c r="J15" s="144"/>
      <c r="K15" s="143"/>
      <c r="M15" s="14"/>
    </row>
    <row r="16" spans="1:206" s="127" customFormat="1" ht="15" customHeight="1">
      <c r="A16" s="367"/>
      <c r="B16" s="273" t="s">
        <v>294</v>
      </c>
      <c r="C16" s="186" t="s">
        <v>781</v>
      </c>
      <c r="D16" s="142">
        <f t="shared" si="4"/>
        <v>46097</v>
      </c>
      <c r="E16" s="143">
        <f t="shared" si="0"/>
        <v>46099</v>
      </c>
      <c r="F16" s="142" t="s">
        <v>770</v>
      </c>
      <c r="G16" s="143" t="s">
        <v>772</v>
      </c>
      <c r="H16" s="144">
        <v>46107</v>
      </c>
      <c r="I16" s="144">
        <f t="shared" si="1"/>
        <v>46120</v>
      </c>
      <c r="J16" s="144">
        <f t="shared" si="2"/>
        <v>46124</v>
      </c>
      <c r="K16" s="143">
        <f t="shared" si="3"/>
        <v>46126</v>
      </c>
      <c r="M16" s="14"/>
    </row>
    <row r="17" spans="1:13" s="127" customFormat="1" ht="15" customHeight="1">
      <c r="A17" s="367"/>
      <c r="B17" s="273" t="s">
        <v>296</v>
      </c>
      <c r="C17" s="186" t="s">
        <v>544</v>
      </c>
      <c r="D17" s="142">
        <f t="shared" si="4"/>
        <v>46104</v>
      </c>
      <c r="E17" s="143">
        <f t="shared" si="0"/>
        <v>46106</v>
      </c>
      <c r="F17" s="142" t="s">
        <v>811</v>
      </c>
      <c r="G17" s="143" t="s">
        <v>772</v>
      </c>
      <c r="H17" s="144">
        <f t="shared" ref="H15:H17" si="5">H16+7</f>
        <v>46114</v>
      </c>
      <c r="I17" s="144">
        <f t="shared" si="1"/>
        <v>46127</v>
      </c>
      <c r="J17" s="144">
        <f t="shared" si="2"/>
        <v>46131</v>
      </c>
      <c r="K17" s="143">
        <f t="shared" si="3"/>
        <v>46133</v>
      </c>
      <c r="M17" s="14"/>
    </row>
    <row r="18" spans="1:13" s="127" customFormat="1" ht="15" customHeight="1">
      <c r="A18" s="367"/>
      <c r="B18" s="273" t="s">
        <v>293</v>
      </c>
      <c r="C18" s="186" t="s">
        <v>782</v>
      </c>
      <c r="D18" s="142">
        <f t="shared" si="4"/>
        <v>46111</v>
      </c>
      <c r="E18" s="143">
        <f t="shared" si="0"/>
        <v>46113</v>
      </c>
      <c r="F18" s="142" t="s">
        <v>855</v>
      </c>
      <c r="G18" s="143" t="s">
        <v>771</v>
      </c>
      <c r="H18" s="144">
        <f t="shared" ref="H18:H22" si="6">H17+7</f>
        <v>46121</v>
      </c>
      <c r="I18" s="144">
        <f t="shared" ref="I18:I20" si="7">H18+13</f>
        <v>46134</v>
      </c>
      <c r="J18" s="144">
        <f t="shared" ref="J18:J20" si="8">I18+4</f>
        <v>46138</v>
      </c>
      <c r="K18" s="143">
        <f t="shared" ref="K18:K20" si="9">J18+2</f>
        <v>46140</v>
      </c>
      <c r="M18" s="14"/>
    </row>
    <row r="19" spans="1:13" s="127" customFormat="1" ht="15" customHeight="1">
      <c r="A19" s="367"/>
      <c r="B19" s="273" t="s">
        <v>294</v>
      </c>
      <c r="C19" s="186" t="s">
        <v>831</v>
      </c>
      <c r="D19" s="142">
        <f t="shared" si="4"/>
        <v>46118</v>
      </c>
      <c r="E19" s="143">
        <f t="shared" si="0"/>
        <v>46120</v>
      </c>
      <c r="F19" s="142" t="s">
        <v>856</v>
      </c>
      <c r="G19" s="143" t="s">
        <v>857</v>
      </c>
      <c r="H19" s="144">
        <f t="shared" si="6"/>
        <v>46128</v>
      </c>
      <c r="I19" s="144">
        <f t="shared" si="7"/>
        <v>46141</v>
      </c>
      <c r="J19" s="144">
        <f t="shared" si="8"/>
        <v>46145</v>
      </c>
      <c r="K19" s="143">
        <f t="shared" si="9"/>
        <v>46147</v>
      </c>
      <c r="M19" s="14"/>
    </row>
    <row r="20" spans="1:13" s="127" customFormat="1" ht="15" customHeight="1">
      <c r="A20" s="367"/>
      <c r="B20" s="273" t="s">
        <v>296</v>
      </c>
      <c r="C20" s="186" t="s">
        <v>545</v>
      </c>
      <c r="D20" s="142">
        <f t="shared" si="4"/>
        <v>46125</v>
      </c>
      <c r="E20" s="143">
        <f t="shared" si="0"/>
        <v>46127</v>
      </c>
      <c r="F20" s="142" t="s">
        <v>646</v>
      </c>
      <c r="G20" s="143" t="s">
        <v>755</v>
      </c>
      <c r="H20" s="144">
        <f t="shared" si="6"/>
        <v>46135</v>
      </c>
      <c r="I20" s="144">
        <f t="shared" si="7"/>
        <v>46148</v>
      </c>
      <c r="J20" s="144">
        <f t="shared" si="8"/>
        <v>46152</v>
      </c>
      <c r="K20" s="143">
        <f t="shared" si="9"/>
        <v>46154</v>
      </c>
      <c r="M20" s="14"/>
    </row>
    <row r="21" spans="1:13" s="127" customFormat="1" ht="15" customHeight="1">
      <c r="A21" s="367"/>
      <c r="B21" s="273" t="s">
        <v>293</v>
      </c>
      <c r="C21" s="186" t="s">
        <v>832</v>
      </c>
      <c r="D21" s="142">
        <f t="shared" si="4"/>
        <v>46132</v>
      </c>
      <c r="E21" s="143">
        <f t="shared" si="0"/>
        <v>46134</v>
      </c>
      <c r="F21" s="142" t="s">
        <v>645</v>
      </c>
      <c r="G21" s="143" t="s">
        <v>858</v>
      </c>
      <c r="H21" s="144">
        <f t="shared" si="6"/>
        <v>46142</v>
      </c>
      <c r="I21" s="144">
        <f t="shared" ref="I21" si="10">H21+13</f>
        <v>46155</v>
      </c>
      <c r="J21" s="144">
        <f t="shared" ref="J21" si="11">I21+4</f>
        <v>46159</v>
      </c>
      <c r="K21" s="143">
        <f t="shared" ref="K21" si="12">J21+2</f>
        <v>46161</v>
      </c>
      <c r="M21" s="14"/>
    </row>
    <row r="22" spans="1:13" s="127" customFormat="1" ht="15" customHeight="1" thickBot="1">
      <c r="A22" s="368"/>
      <c r="B22" s="272" t="s">
        <v>294</v>
      </c>
      <c r="C22" s="148" t="s">
        <v>833</v>
      </c>
      <c r="D22" s="147">
        <f t="shared" si="4"/>
        <v>46139</v>
      </c>
      <c r="E22" s="148">
        <f>D22+2</f>
        <v>46141</v>
      </c>
      <c r="F22" s="147" t="s">
        <v>299</v>
      </c>
      <c r="G22" s="148" t="s">
        <v>755</v>
      </c>
      <c r="H22" s="149">
        <f t="shared" si="6"/>
        <v>46149</v>
      </c>
      <c r="I22" s="149">
        <f t="shared" ref="I22" si="13">H22+13</f>
        <v>46162</v>
      </c>
      <c r="J22" s="149">
        <f t="shared" ref="J22" si="14">I22+4</f>
        <v>46166</v>
      </c>
      <c r="K22" s="148">
        <f t="shared" ref="K22" si="15">J22+2</f>
        <v>46168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6"/>
      <c r="G24" s="387"/>
      <c r="H24" s="133" t="s">
        <v>280</v>
      </c>
      <c r="I24" s="227" t="s">
        <v>635</v>
      </c>
      <c r="J24" s="248" t="s">
        <v>636</v>
      </c>
      <c r="K24" s="249" t="s">
        <v>637</v>
      </c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88" t="s">
        <v>373</v>
      </c>
      <c r="G25" s="389"/>
      <c r="H25" s="195" t="s">
        <v>374</v>
      </c>
      <c r="I25" s="232" t="s">
        <v>638</v>
      </c>
      <c r="J25" s="190" t="s">
        <v>639</v>
      </c>
      <c r="K25" s="191" t="s">
        <v>640</v>
      </c>
    </row>
    <row r="26" spans="1:13" s="14" customFormat="1" ht="15" customHeight="1">
      <c r="A26" s="371"/>
      <c r="B26" s="374"/>
      <c r="C26" s="375"/>
      <c r="D26" s="140" t="s">
        <v>58</v>
      </c>
      <c r="E26" s="155" t="s">
        <v>290</v>
      </c>
      <c r="F26" s="388"/>
      <c r="G26" s="389"/>
      <c r="H26" s="231" t="s">
        <v>290</v>
      </c>
      <c r="I26" s="232" t="s">
        <v>641</v>
      </c>
      <c r="J26" s="190" t="s">
        <v>642</v>
      </c>
      <c r="K26" s="191" t="s">
        <v>643</v>
      </c>
    </row>
    <row r="27" spans="1:13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3"/>
      <c r="F27" s="142" t="s">
        <v>645</v>
      </c>
      <c r="G27" s="143" t="s">
        <v>812</v>
      </c>
      <c r="H27" s="144">
        <v>46093</v>
      </c>
      <c r="I27" s="144">
        <f t="shared" ref="I27:I30" si="16">H27+13</f>
        <v>46106</v>
      </c>
      <c r="J27" s="144">
        <f t="shared" ref="J27:J30" si="17">I27+4</f>
        <v>46110</v>
      </c>
      <c r="K27" s="143">
        <f t="shared" ref="K27:K30" si="18">J27+2</f>
        <v>46112</v>
      </c>
    </row>
    <row r="28" spans="1:13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19">D28+3</f>
        <v>46095</v>
      </c>
      <c r="F28" s="142" t="s">
        <v>299</v>
      </c>
      <c r="G28" s="143" t="s">
        <v>772</v>
      </c>
      <c r="H28" s="298" t="s">
        <v>422</v>
      </c>
      <c r="I28" s="144"/>
      <c r="J28" s="144"/>
      <c r="K28" s="143"/>
    </row>
    <row r="29" spans="1:13" s="14" customFormat="1" ht="15" customHeight="1">
      <c r="A29" s="367"/>
      <c r="B29" s="273" t="s">
        <v>396</v>
      </c>
      <c r="C29" s="186" t="s">
        <v>761</v>
      </c>
      <c r="D29" s="142">
        <f t="shared" ref="D29:D35" si="20">D28+7</f>
        <v>46099</v>
      </c>
      <c r="E29" s="143">
        <f t="shared" si="19"/>
        <v>46102</v>
      </c>
      <c r="F29" s="142" t="s">
        <v>770</v>
      </c>
      <c r="G29" s="143" t="s">
        <v>772</v>
      </c>
      <c r="H29" s="144">
        <v>46107</v>
      </c>
      <c r="I29" s="144">
        <f t="shared" ref="I29:I35" si="21">H29+13</f>
        <v>46120</v>
      </c>
      <c r="J29" s="144">
        <f t="shared" ref="J29:J35" si="22">I29+4</f>
        <v>46124</v>
      </c>
      <c r="K29" s="143">
        <f t="shared" ref="K29:K35" si="23">J29+2</f>
        <v>46126</v>
      </c>
    </row>
    <row r="30" spans="1:13" s="14" customFormat="1" ht="15" customHeight="1">
      <c r="A30" s="367"/>
      <c r="B30" s="273" t="s">
        <v>315</v>
      </c>
      <c r="C30" s="186" t="s">
        <v>545</v>
      </c>
      <c r="D30" s="142">
        <f t="shared" si="20"/>
        <v>46106</v>
      </c>
      <c r="E30" s="143">
        <f t="shared" si="19"/>
        <v>46109</v>
      </c>
      <c r="F30" s="142" t="s">
        <v>811</v>
      </c>
      <c r="G30" s="143" t="s">
        <v>772</v>
      </c>
      <c r="H30" s="144">
        <f t="shared" ref="H30:H35" si="24">H29+7</f>
        <v>46114</v>
      </c>
      <c r="I30" s="144">
        <f t="shared" si="21"/>
        <v>46127</v>
      </c>
      <c r="J30" s="144">
        <f t="shared" si="22"/>
        <v>46131</v>
      </c>
      <c r="K30" s="143">
        <f t="shared" si="23"/>
        <v>46133</v>
      </c>
    </row>
    <row r="31" spans="1:13" s="14" customFormat="1" ht="15" customHeight="1">
      <c r="A31" s="367"/>
      <c r="B31" s="273" t="s">
        <v>312</v>
      </c>
      <c r="C31" s="186" t="s">
        <v>545</v>
      </c>
      <c r="D31" s="142">
        <f t="shared" si="20"/>
        <v>46113</v>
      </c>
      <c r="E31" s="143">
        <f t="shared" si="19"/>
        <v>46116</v>
      </c>
      <c r="F31" s="142" t="s">
        <v>855</v>
      </c>
      <c r="G31" s="143" t="s">
        <v>771</v>
      </c>
      <c r="H31" s="144">
        <f t="shared" si="24"/>
        <v>46121</v>
      </c>
      <c r="I31" s="144">
        <f t="shared" si="21"/>
        <v>46134</v>
      </c>
      <c r="J31" s="144">
        <f t="shared" si="22"/>
        <v>46138</v>
      </c>
      <c r="K31" s="143">
        <f t="shared" si="23"/>
        <v>46140</v>
      </c>
    </row>
    <row r="32" spans="1:13" s="14" customFormat="1" ht="15" customHeight="1">
      <c r="A32" s="367"/>
      <c r="B32" s="273" t="s">
        <v>396</v>
      </c>
      <c r="C32" s="186" t="s">
        <v>762</v>
      </c>
      <c r="D32" s="142">
        <f t="shared" si="20"/>
        <v>46120</v>
      </c>
      <c r="E32" s="143">
        <f t="shared" si="19"/>
        <v>46123</v>
      </c>
      <c r="F32" s="142" t="s">
        <v>856</v>
      </c>
      <c r="G32" s="143" t="s">
        <v>857</v>
      </c>
      <c r="H32" s="144">
        <f t="shared" si="24"/>
        <v>46128</v>
      </c>
      <c r="I32" s="144">
        <f t="shared" si="21"/>
        <v>46141</v>
      </c>
      <c r="J32" s="144">
        <f t="shared" si="22"/>
        <v>46145</v>
      </c>
      <c r="K32" s="143">
        <f t="shared" si="23"/>
        <v>46147</v>
      </c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20"/>
        <v>46127</v>
      </c>
      <c r="E33" s="143">
        <f t="shared" si="19"/>
        <v>46130</v>
      </c>
      <c r="F33" s="142" t="s">
        <v>646</v>
      </c>
      <c r="G33" s="143" t="s">
        <v>755</v>
      </c>
      <c r="H33" s="144">
        <f t="shared" si="24"/>
        <v>46135</v>
      </c>
      <c r="I33" s="144">
        <f t="shared" si="21"/>
        <v>46148</v>
      </c>
      <c r="J33" s="144">
        <f t="shared" si="22"/>
        <v>46152</v>
      </c>
      <c r="K33" s="143">
        <f t="shared" si="23"/>
        <v>46154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20"/>
        <v>46134</v>
      </c>
      <c r="E34" s="143">
        <f t="shared" si="19"/>
        <v>46137</v>
      </c>
      <c r="F34" s="142" t="s">
        <v>645</v>
      </c>
      <c r="G34" s="143" t="s">
        <v>858</v>
      </c>
      <c r="H34" s="144">
        <f t="shared" si="24"/>
        <v>46142</v>
      </c>
      <c r="I34" s="144">
        <f t="shared" si="21"/>
        <v>46155</v>
      </c>
      <c r="J34" s="144">
        <f t="shared" si="22"/>
        <v>46159</v>
      </c>
      <c r="K34" s="143">
        <f t="shared" si="23"/>
        <v>46161</v>
      </c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20"/>
        <v>46141</v>
      </c>
      <c r="E35" s="148">
        <f t="shared" si="19"/>
        <v>46144</v>
      </c>
      <c r="F35" s="147" t="s">
        <v>299</v>
      </c>
      <c r="G35" s="148" t="s">
        <v>755</v>
      </c>
      <c r="H35" s="149">
        <f t="shared" si="24"/>
        <v>46149</v>
      </c>
      <c r="I35" s="149">
        <f t="shared" si="21"/>
        <v>46162</v>
      </c>
      <c r="J35" s="149">
        <f t="shared" si="22"/>
        <v>46166</v>
      </c>
      <c r="K35" s="148">
        <f t="shared" si="23"/>
        <v>46168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369</v>
      </c>
      <c r="B37" s="201" t="s">
        <v>773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275</v>
      </c>
      <c r="B38" s="131" t="s">
        <v>276</v>
      </c>
      <c r="C38" s="132" t="s">
        <v>277</v>
      </c>
      <c r="D38" s="133" t="s">
        <v>278</v>
      </c>
      <c r="E38" s="153" t="s">
        <v>280</v>
      </c>
      <c r="F38" s="386"/>
      <c r="G38" s="387"/>
      <c r="H38" s="236" t="s">
        <v>280</v>
      </c>
      <c r="I38" s="227" t="s">
        <v>647</v>
      </c>
      <c r="J38" s="249" t="s">
        <v>648</v>
      </c>
    </row>
    <row r="39" spans="1:16379" s="127" customFormat="1" ht="15" customHeight="1">
      <c r="A39" s="378" t="s">
        <v>283</v>
      </c>
      <c r="B39" s="372"/>
      <c r="C39" s="373"/>
      <c r="D39" s="136" t="s">
        <v>284</v>
      </c>
      <c r="E39" s="139" t="s">
        <v>285</v>
      </c>
      <c r="F39" s="388" t="s">
        <v>373</v>
      </c>
      <c r="G39" s="389"/>
      <c r="H39" s="189" t="s">
        <v>374</v>
      </c>
      <c r="I39" s="232" t="s">
        <v>649</v>
      </c>
      <c r="J39" s="191" t="s">
        <v>650</v>
      </c>
    </row>
    <row r="40" spans="1:16379" s="127" customFormat="1" ht="15" customHeight="1">
      <c r="A40" s="378"/>
      <c r="B40" s="374"/>
      <c r="C40" s="375"/>
      <c r="D40" s="140" t="s">
        <v>288</v>
      </c>
      <c r="E40" s="209" t="s">
        <v>290</v>
      </c>
      <c r="F40" s="388"/>
      <c r="G40" s="389"/>
      <c r="H40" s="189" t="s">
        <v>290</v>
      </c>
      <c r="I40" s="232" t="s">
        <v>651</v>
      </c>
      <c r="J40" s="191" t="s">
        <v>652</v>
      </c>
      <c r="M40" s="14"/>
    </row>
    <row r="41" spans="1:16379" s="127" customFormat="1" ht="15" customHeight="1">
      <c r="A41" s="366" t="s">
        <v>50</v>
      </c>
      <c r="B41" s="273" t="s">
        <v>296</v>
      </c>
      <c r="C41" s="186" t="s">
        <v>330</v>
      </c>
      <c r="D41" s="142">
        <v>46083</v>
      </c>
      <c r="E41" s="143">
        <f t="shared" ref="E41:E48" si="25">D41+2</f>
        <v>46085</v>
      </c>
      <c r="F41" s="142" t="s">
        <v>817</v>
      </c>
      <c r="G41" s="143" t="s">
        <v>818</v>
      </c>
      <c r="H41" s="144">
        <v>46094</v>
      </c>
      <c r="I41" s="144">
        <f t="shared" ref="I41:I44" si="26">H41+13</f>
        <v>46107</v>
      </c>
      <c r="J41" s="143">
        <f t="shared" ref="J41:J44" si="27">I41+4</f>
        <v>46111</v>
      </c>
      <c r="M41" s="14"/>
    </row>
    <row r="42" spans="1:16379" s="127" customFormat="1" ht="15" customHeight="1">
      <c r="A42" s="367"/>
      <c r="B42" s="273" t="s">
        <v>293</v>
      </c>
      <c r="C42" s="186" t="s">
        <v>780</v>
      </c>
      <c r="D42" s="142">
        <f t="shared" ref="D42:D49" si="28">D41+7</f>
        <v>46090</v>
      </c>
      <c r="E42" s="143">
        <f t="shared" si="25"/>
        <v>46092</v>
      </c>
      <c r="F42" s="142" t="s">
        <v>859</v>
      </c>
      <c r="G42" s="143" t="s">
        <v>299</v>
      </c>
      <c r="H42" s="144">
        <f t="shared" ref="H42:H44" si="29">H41+7</f>
        <v>46101</v>
      </c>
      <c r="I42" s="144">
        <f t="shared" si="26"/>
        <v>46114</v>
      </c>
      <c r="J42" s="143">
        <f t="shared" si="27"/>
        <v>46118</v>
      </c>
      <c r="M42" s="14"/>
    </row>
    <row r="43" spans="1:16379" s="127" customFormat="1" ht="15" customHeight="1">
      <c r="A43" s="367"/>
      <c r="B43" s="273" t="s">
        <v>294</v>
      </c>
      <c r="C43" s="186" t="s">
        <v>781</v>
      </c>
      <c r="D43" s="142">
        <f t="shared" si="28"/>
        <v>46097</v>
      </c>
      <c r="E43" s="143">
        <f t="shared" si="25"/>
        <v>46099</v>
      </c>
      <c r="F43" s="142" t="s">
        <v>699</v>
      </c>
      <c r="G43" s="143" t="s">
        <v>813</v>
      </c>
      <c r="H43" s="144">
        <f t="shared" si="29"/>
        <v>46108</v>
      </c>
      <c r="I43" s="144">
        <f t="shared" si="26"/>
        <v>46121</v>
      </c>
      <c r="J43" s="143">
        <f t="shared" si="27"/>
        <v>46125</v>
      </c>
      <c r="M43" s="14"/>
    </row>
    <row r="44" spans="1:16379" s="127" customFormat="1" ht="15" customHeight="1">
      <c r="A44" s="367"/>
      <c r="B44" s="273" t="s">
        <v>296</v>
      </c>
      <c r="C44" s="186" t="s">
        <v>544</v>
      </c>
      <c r="D44" s="142">
        <f t="shared" si="28"/>
        <v>46104</v>
      </c>
      <c r="E44" s="143">
        <f t="shared" si="25"/>
        <v>46106</v>
      </c>
      <c r="F44" s="142" t="s">
        <v>815</v>
      </c>
      <c r="G44" s="143" t="s">
        <v>860</v>
      </c>
      <c r="H44" s="144">
        <f t="shared" si="29"/>
        <v>46115</v>
      </c>
      <c r="I44" s="144">
        <f t="shared" si="26"/>
        <v>46128</v>
      </c>
      <c r="J44" s="143">
        <f t="shared" si="27"/>
        <v>46132</v>
      </c>
      <c r="M44" s="14"/>
    </row>
    <row r="45" spans="1:16379" s="127" customFormat="1" ht="15" customHeight="1">
      <c r="A45" s="367"/>
      <c r="B45" s="273" t="s">
        <v>293</v>
      </c>
      <c r="C45" s="186" t="s">
        <v>782</v>
      </c>
      <c r="D45" s="142">
        <f t="shared" si="28"/>
        <v>46111</v>
      </c>
      <c r="E45" s="143">
        <f t="shared" si="25"/>
        <v>46113</v>
      </c>
      <c r="F45" s="142" t="s">
        <v>816</v>
      </c>
      <c r="G45" s="143" t="s">
        <v>819</v>
      </c>
      <c r="H45" s="144">
        <f t="shared" ref="H45:H49" si="30">H44+7</f>
        <v>46122</v>
      </c>
      <c r="I45" s="144">
        <f t="shared" ref="I45" si="31">H45+13</f>
        <v>46135</v>
      </c>
      <c r="J45" s="143">
        <f t="shared" ref="J45" si="32">I45+4</f>
        <v>46139</v>
      </c>
      <c r="M45" s="14"/>
    </row>
    <row r="46" spans="1:16379" s="127" customFormat="1" ht="15" customHeight="1">
      <c r="A46" s="367"/>
      <c r="B46" s="273" t="s">
        <v>294</v>
      </c>
      <c r="C46" s="186" t="s">
        <v>831</v>
      </c>
      <c r="D46" s="142">
        <f t="shared" si="28"/>
        <v>46118</v>
      </c>
      <c r="E46" s="143">
        <f t="shared" si="25"/>
        <v>46120</v>
      </c>
      <c r="F46" s="142" t="s">
        <v>644</v>
      </c>
      <c r="G46" s="143" t="s">
        <v>772</v>
      </c>
      <c r="H46" s="144">
        <f t="shared" si="30"/>
        <v>46129</v>
      </c>
      <c r="I46" s="144">
        <f t="shared" ref="I46:I47" si="33">H46+13</f>
        <v>46142</v>
      </c>
      <c r="J46" s="143">
        <f t="shared" ref="J46:J47" si="34">I46+4</f>
        <v>46146</v>
      </c>
      <c r="M46" s="14"/>
    </row>
    <row r="47" spans="1:16379" s="127" customFormat="1" ht="15" customHeight="1">
      <c r="A47" s="367"/>
      <c r="B47" s="273" t="s">
        <v>296</v>
      </c>
      <c r="C47" s="186" t="s">
        <v>545</v>
      </c>
      <c r="D47" s="142">
        <f t="shared" si="28"/>
        <v>46125</v>
      </c>
      <c r="E47" s="143">
        <f t="shared" si="25"/>
        <v>46127</v>
      </c>
      <c r="F47" s="142" t="s">
        <v>817</v>
      </c>
      <c r="G47" s="143" t="s">
        <v>861</v>
      </c>
      <c r="H47" s="144">
        <f t="shared" si="30"/>
        <v>46136</v>
      </c>
      <c r="I47" s="144">
        <f t="shared" si="33"/>
        <v>46149</v>
      </c>
      <c r="J47" s="143">
        <f t="shared" si="34"/>
        <v>46153</v>
      </c>
      <c r="M47" s="14"/>
    </row>
    <row r="48" spans="1:16379" s="127" customFormat="1" ht="15" customHeight="1">
      <c r="A48" s="367"/>
      <c r="B48" s="273" t="s">
        <v>293</v>
      </c>
      <c r="C48" s="186" t="s">
        <v>832</v>
      </c>
      <c r="D48" s="142">
        <f t="shared" si="28"/>
        <v>46132</v>
      </c>
      <c r="E48" s="143">
        <f t="shared" si="25"/>
        <v>46134</v>
      </c>
      <c r="F48" s="142" t="s">
        <v>859</v>
      </c>
      <c r="G48" s="143" t="s">
        <v>299</v>
      </c>
      <c r="H48" s="144">
        <f>H47+7</f>
        <v>46143</v>
      </c>
      <c r="I48" s="144">
        <f t="shared" ref="I48:I49" si="35">H48+13</f>
        <v>46156</v>
      </c>
      <c r="J48" s="143">
        <f t="shared" ref="J48:J49" si="36">I48+4</f>
        <v>46160</v>
      </c>
      <c r="M48" s="14"/>
    </row>
    <row r="49" spans="1:16379" s="127" customFormat="1" ht="15" customHeight="1" thickBot="1">
      <c r="A49" s="368"/>
      <c r="B49" s="272" t="s">
        <v>294</v>
      </c>
      <c r="C49" s="148" t="s">
        <v>833</v>
      </c>
      <c r="D49" s="147">
        <f t="shared" si="28"/>
        <v>46139</v>
      </c>
      <c r="E49" s="148">
        <f>D49+2</f>
        <v>46141</v>
      </c>
      <c r="F49" s="147" t="s">
        <v>699</v>
      </c>
      <c r="G49" s="148" t="s">
        <v>862</v>
      </c>
      <c r="H49" s="149">
        <f t="shared" si="30"/>
        <v>46150</v>
      </c>
      <c r="I49" s="149">
        <f t="shared" si="35"/>
        <v>46163</v>
      </c>
      <c r="J49" s="148">
        <f t="shared" si="36"/>
        <v>46167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86"/>
      <c r="G51" s="387"/>
      <c r="H51" s="236" t="s">
        <v>280</v>
      </c>
      <c r="I51" s="227" t="s">
        <v>647</v>
      </c>
      <c r="J51" s="249" t="s">
        <v>648</v>
      </c>
    </row>
    <row r="52" spans="1:16379" s="14" customFormat="1" ht="15" customHeight="1">
      <c r="A52" s="370" t="s">
        <v>283</v>
      </c>
      <c r="B52" s="372"/>
      <c r="C52" s="373"/>
      <c r="D52" s="136" t="s">
        <v>284</v>
      </c>
      <c r="E52" s="139" t="s">
        <v>306</v>
      </c>
      <c r="F52" s="388" t="s">
        <v>373</v>
      </c>
      <c r="G52" s="389"/>
      <c r="H52" s="189" t="s">
        <v>374</v>
      </c>
      <c r="I52" s="232" t="s">
        <v>649</v>
      </c>
      <c r="J52" s="191" t="s">
        <v>650</v>
      </c>
    </row>
    <row r="53" spans="1:16379" s="14" customFormat="1" ht="15" customHeight="1">
      <c r="A53" s="371"/>
      <c r="B53" s="374"/>
      <c r="C53" s="375"/>
      <c r="D53" s="140" t="s">
        <v>58</v>
      </c>
      <c r="E53" s="155" t="s">
        <v>290</v>
      </c>
      <c r="F53" s="388"/>
      <c r="G53" s="389"/>
      <c r="H53" s="189" t="s">
        <v>290</v>
      </c>
      <c r="I53" s="232" t="s">
        <v>651</v>
      </c>
      <c r="J53" s="191" t="s">
        <v>652</v>
      </c>
    </row>
    <row r="54" spans="1:16379" s="14" customFormat="1" ht="15" customHeight="1">
      <c r="A54" s="367" t="s">
        <v>56</v>
      </c>
      <c r="B54" s="273" t="s">
        <v>313</v>
      </c>
      <c r="C54" s="186" t="s">
        <v>544</v>
      </c>
      <c r="D54" s="300" t="s">
        <v>295</v>
      </c>
      <c r="E54" s="143"/>
      <c r="F54" s="142" t="s">
        <v>817</v>
      </c>
      <c r="G54" s="143" t="s">
        <v>818</v>
      </c>
      <c r="H54" s="144">
        <v>46094</v>
      </c>
      <c r="I54" s="144">
        <f t="shared" ref="I54:I62" si="37">H54+13</f>
        <v>46107</v>
      </c>
      <c r="J54" s="143">
        <f t="shared" ref="J54:J62" si="38">I54+4</f>
        <v>46111</v>
      </c>
    </row>
    <row r="55" spans="1:16379" s="14" customFormat="1" ht="15" customHeight="1">
      <c r="A55" s="367"/>
      <c r="B55" s="273" t="s">
        <v>312</v>
      </c>
      <c r="C55" s="186" t="s">
        <v>544</v>
      </c>
      <c r="D55" s="142">
        <v>46092</v>
      </c>
      <c r="E55" s="143">
        <f t="shared" ref="E55:E62" si="39">D55+3</f>
        <v>46095</v>
      </c>
      <c r="F55" s="142" t="s">
        <v>859</v>
      </c>
      <c r="G55" s="143" t="s">
        <v>299</v>
      </c>
      <c r="H55" s="144">
        <f t="shared" ref="H55:H62" si="40">H54+7</f>
        <v>46101</v>
      </c>
      <c r="I55" s="144">
        <f t="shared" si="37"/>
        <v>46114</v>
      </c>
      <c r="J55" s="143">
        <f t="shared" si="38"/>
        <v>46118</v>
      </c>
    </row>
    <row r="56" spans="1:16379" s="14" customFormat="1" ht="15" customHeight="1">
      <c r="A56" s="367"/>
      <c r="B56" s="273" t="s">
        <v>396</v>
      </c>
      <c r="C56" s="186" t="s">
        <v>761</v>
      </c>
      <c r="D56" s="142">
        <f t="shared" ref="D56:D62" si="41">D55+7</f>
        <v>46099</v>
      </c>
      <c r="E56" s="143">
        <f t="shared" si="39"/>
        <v>46102</v>
      </c>
      <c r="F56" s="142" t="s">
        <v>699</v>
      </c>
      <c r="G56" s="143" t="s">
        <v>813</v>
      </c>
      <c r="H56" s="144">
        <f t="shared" si="40"/>
        <v>46108</v>
      </c>
      <c r="I56" s="144">
        <f t="shared" si="37"/>
        <v>46121</v>
      </c>
      <c r="J56" s="143">
        <f t="shared" si="38"/>
        <v>46125</v>
      </c>
    </row>
    <row r="57" spans="1:16379" s="14" customFormat="1" ht="15" customHeight="1">
      <c r="A57" s="367"/>
      <c r="B57" s="273" t="s">
        <v>315</v>
      </c>
      <c r="C57" s="186" t="s">
        <v>545</v>
      </c>
      <c r="D57" s="142">
        <f t="shared" si="41"/>
        <v>46106</v>
      </c>
      <c r="E57" s="143">
        <f t="shared" si="39"/>
        <v>46109</v>
      </c>
      <c r="F57" s="142" t="s">
        <v>815</v>
      </c>
      <c r="G57" s="143" t="s">
        <v>860</v>
      </c>
      <c r="H57" s="144">
        <f t="shared" si="40"/>
        <v>46115</v>
      </c>
      <c r="I57" s="144">
        <f t="shared" si="37"/>
        <v>46128</v>
      </c>
      <c r="J57" s="143">
        <f t="shared" si="38"/>
        <v>46132</v>
      </c>
    </row>
    <row r="58" spans="1:16379" s="14" customFormat="1" ht="15" customHeight="1">
      <c r="A58" s="367"/>
      <c r="B58" s="273" t="s">
        <v>312</v>
      </c>
      <c r="C58" s="186" t="s">
        <v>545</v>
      </c>
      <c r="D58" s="142">
        <f t="shared" si="41"/>
        <v>46113</v>
      </c>
      <c r="E58" s="143">
        <f t="shared" si="39"/>
        <v>46116</v>
      </c>
      <c r="F58" s="142" t="s">
        <v>816</v>
      </c>
      <c r="G58" s="143" t="s">
        <v>819</v>
      </c>
      <c r="H58" s="144">
        <f t="shared" si="40"/>
        <v>46122</v>
      </c>
      <c r="I58" s="144">
        <f t="shared" si="37"/>
        <v>46135</v>
      </c>
      <c r="J58" s="143">
        <f t="shared" si="38"/>
        <v>46139</v>
      </c>
    </row>
    <row r="59" spans="1:16379" s="14" customFormat="1" ht="15" customHeight="1">
      <c r="A59" s="367"/>
      <c r="B59" s="273" t="s">
        <v>396</v>
      </c>
      <c r="C59" s="186" t="s">
        <v>762</v>
      </c>
      <c r="D59" s="142">
        <f t="shared" si="41"/>
        <v>46120</v>
      </c>
      <c r="E59" s="143">
        <f t="shared" si="39"/>
        <v>46123</v>
      </c>
      <c r="F59" s="142" t="s">
        <v>644</v>
      </c>
      <c r="G59" s="143" t="s">
        <v>772</v>
      </c>
      <c r="H59" s="144">
        <f t="shared" si="40"/>
        <v>46129</v>
      </c>
      <c r="I59" s="144">
        <f t="shared" si="37"/>
        <v>46142</v>
      </c>
      <c r="J59" s="143">
        <f t="shared" si="38"/>
        <v>46146</v>
      </c>
    </row>
    <row r="60" spans="1:16379" s="14" customFormat="1" ht="15" customHeight="1">
      <c r="A60" s="367"/>
      <c r="B60" s="273" t="s">
        <v>315</v>
      </c>
      <c r="C60" s="186" t="s">
        <v>546</v>
      </c>
      <c r="D60" s="142">
        <f t="shared" si="41"/>
        <v>46127</v>
      </c>
      <c r="E60" s="143">
        <f t="shared" si="39"/>
        <v>46130</v>
      </c>
      <c r="F60" s="142" t="s">
        <v>817</v>
      </c>
      <c r="G60" s="143" t="s">
        <v>861</v>
      </c>
      <c r="H60" s="144">
        <f t="shared" si="40"/>
        <v>46136</v>
      </c>
      <c r="I60" s="144">
        <f t="shared" si="37"/>
        <v>46149</v>
      </c>
      <c r="J60" s="143">
        <f t="shared" si="38"/>
        <v>46153</v>
      </c>
    </row>
    <row r="61" spans="1:16379" s="14" customFormat="1" ht="15" customHeight="1">
      <c r="A61" s="367"/>
      <c r="B61" s="273" t="s">
        <v>312</v>
      </c>
      <c r="C61" s="186" t="s">
        <v>546</v>
      </c>
      <c r="D61" s="142">
        <f t="shared" si="41"/>
        <v>46134</v>
      </c>
      <c r="E61" s="143">
        <f t="shared" si="39"/>
        <v>46137</v>
      </c>
      <c r="F61" s="142" t="s">
        <v>859</v>
      </c>
      <c r="G61" s="143" t="s">
        <v>299</v>
      </c>
      <c r="H61" s="144">
        <f>H60+7</f>
        <v>46143</v>
      </c>
      <c r="I61" s="144">
        <f t="shared" si="37"/>
        <v>46156</v>
      </c>
      <c r="J61" s="143">
        <f t="shared" si="38"/>
        <v>46160</v>
      </c>
    </row>
    <row r="62" spans="1:16379" s="14" customFormat="1" ht="15" customHeight="1" thickBot="1">
      <c r="A62" s="368"/>
      <c r="B62" s="272" t="s">
        <v>396</v>
      </c>
      <c r="C62" s="148" t="s">
        <v>763</v>
      </c>
      <c r="D62" s="147">
        <f t="shared" si="41"/>
        <v>46141</v>
      </c>
      <c r="E62" s="148">
        <f t="shared" si="39"/>
        <v>46144</v>
      </c>
      <c r="F62" s="147" t="s">
        <v>699</v>
      </c>
      <c r="G62" s="148" t="s">
        <v>862</v>
      </c>
      <c r="H62" s="149">
        <f t="shared" si="40"/>
        <v>46150</v>
      </c>
      <c r="I62" s="149">
        <f t="shared" si="37"/>
        <v>46163</v>
      </c>
      <c r="J62" s="148">
        <f t="shared" si="38"/>
        <v>46167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331</v>
      </c>
      <c r="K64" s="157"/>
      <c r="L64" s="157"/>
      <c r="M64" s="157"/>
    </row>
    <row r="65" spans="1:10" s="156" customFormat="1" ht="15" customHeight="1">
      <c r="A65" s="369" t="s">
        <v>332</v>
      </c>
      <c r="B65" s="369"/>
      <c r="C65" s="369"/>
      <c r="D65" s="369"/>
      <c r="E65" s="369"/>
      <c r="F65" s="369"/>
      <c r="G65" s="369"/>
      <c r="H65" s="369"/>
      <c r="I65" s="158"/>
      <c r="J65" s="159"/>
    </row>
    <row r="66" spans="1:10" s="156" customFormat="1" ht="15" customHeight="1">
      <c r="A66" s="369"/>
      <c r="B66" s="369"/>
      <c r="C66" s="369"/>
      <c r="D66" s="369"/>
      <c r="E66" s="369"/>
      <c r="F66" s="369"/>
      <c r="G66" s="369"/>
      <c r="H66" s="369"/>
      <c r="I66" s="158"/>
      <c r="J66" s="159"/>
    </row>
    <row r="67" spans="1:10" s="156" customFormat="1" ht="15" customHeight="1">
      <c r="A67" s="156" t="s">
        <v>333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334</v>
      </c>
      <c r="B69" s="43"/>
      <c r="C69" s="43"/>
      <c r="D69" s="43"/>
      <c r="E69" s="43"/>
      <c r="F69" s="164" t="s">
        <v>335</v>
      </c>
      <c r="G69" s="162"/>
      <c r="H69" s="162"/>
      <c r="I69" s="167"/>
      <c r="J69" s="167"/>
    </row>
    <row r="70" spans="1:10" s="127" customFormat="1" ht="15" customHeight="1">
      <c r="A70" s="165" t="s">
        <v>336</v>
      </c>
      <c r="B70" s="1"/>
      <c r="C70" s="1"/>
      <c r="D70" s="1"/>
      <c r="E70" s="166"/>
      <c r="F70" s="1" t="s">
        <v>337</v>
      </c>
      <c r="G70" s="162"/>
      <c r="H70" s="162"/>
    </row>
    <row r="71" spans="1:10" s="127" customFormat="1" ht="15" customHeight="1">
      <c r="A71" s="1" t="s">
        <v>338</v>
      </c>
      <c r="B71" s="1"/>
      <c r="C71" s="1"/>
      <c r="D71" s="1"/>
      <c r="E71" s="166"/>
      <c r="F71" s="1" t="s">
        <v>339</v>
      </c>
      <c r="G71" s="162"/>
      <c r="H71" s="162"/>
    </row>
    <row r="72" spans="1:10" s="127" customFormat="1" ht="15" customHeight="1">
      <c r="A72" s="1" t="s">
        <v>340</v>
      </c>
      <c r="B72" s="1"/>
      <c r="C72" s="1"/>
      <c r="D72" s="166"/>
      <c r="E72" s="166"/>
      <c r="F72" s="1" t="s">
        <v>340</v>
      </c>
      <c r="G72" s="162"/>
      <c r="H72" s="162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"/>
      <c r="J73" s="1"/>
    </row>
    <row r="74" spans="1:10" s="127" customFormat="1" ht="15" customHeight="1">
      <c r="A74" s="164" t="s">
        <v>341</v>
      </c>
      <c r="B74" s="43"/>
      <c r="C74" s="1"/>
      <c r="D74" s="1"/>
      <c r="E74" s="1"/>
      <c r="F74" s="164" t="s">
        <v>341</v>
      </c>
      <c r="G74" s="162"/>
      <c r="H74" s="162"/>
      <c r="I74" s="1"/>
      <c r="J74" s="1"/>
    </row>
    <row r="75" spans="1:10" s="127" customFormat="1" ht="15" customHeight="1">
      <c r="A75" s="1" t="s">
        <v>342</v>
      </c>
      <c r="B75" s="1" t="s">
        <v>343</v>
      </c>
      <c r="C75" s="1"/>
      <c r="D75" s="1"/>
      <c r="E75" s="1"/>
      <c r="F75" s="1" t="s">
        <v>344</v>
      </c>
      <c r="G75" s="1" t="s">
        <v>345</v>
      </c>
      <c r="H75" s="1"/>
      <c r="I75" s="1"/>
      <c r="J75" s="1"/>
    </row>
    <row r="76" spans="1:10" s="127" customFormat="1" ht="15" customHeight="1">
      <c r="A76" s="1" t="s">
        <v>346</v>
      </c>
      <c r="B76" s="1" t="s">
        <v>347</v>
      </c>
      <c r="C76" s="1"/>
      <c r="D76" s="1"/>
      <c r="E76" s="1"/>
      <c r="F76" s="1" t="s">
        <v>348</v>
      </c>
      <c r="G76" s="1" t="s">
        <v>349</v>
      </c>
      <c r="H76" s="162"/>
      <c r="I76" s="1"/>
      <c r="J76" s="1"/>
    </row>
    <row r="77" spans="1:10" s="127" customFormat="1" ht="15" customHeight="1">
      <c r="A77" s="1" t="s">
        <v>350</v>
      </c>
      <c r="B77" s="1" t="s">
        <v>351</v>
      </c>
      <c r="C77" s="1"/>
      <c r="D77" s="1"/>
      <c r="E77" s="1"/>
      <c r="H77" s="167"/>
      <c r="I77" s="1"/>
      <c r="J77" s="1"/>
    </row>
    <row r="78" spans="1:10" s="127" customFormat="1" ht="15" customHeight="1">
      <c r="C78" s="1"/>
      <c r="D78" s="1"/>
      <c r="E78" s="1"/>
      <c r="H78" s="167"/>
      <c r="I78" s="1"/>
      <c r="J78" s="1"/>
    </row>
    <row r="79" spans="1:10" s="127" customFormat="1" ht="15" customHeight="1">
      <c r="A79" s="164" t="s">
        <v>352</v>
      </c>
      <c r="B79" s="169" t="s">
        <v>116</v>
      </c>
      <c r="C79" s="1"/>
      <c r="D79" s="1"/>
      <c r="E79" s="1"/>
      <c r="F79" s="164" t="s">
        <v>352</v>
      </c>
      <c r="G79" s="169" t="s">
        <v>116</v>
      </c>
      <c r="H79" s="168"/>
      <c r="I79" s="1"/>
      <c r="J79" s="1"/>
    </row>
    <row r="80" spans="1:10" s="127" customFormat="1" ht="15" customHeight="1">
      <c r="A80" s="170" t="s">
        <v>353</v>
      </c>
      <c r="B80" s="1"/>
      <c r="C80" s="1"/>
      <c r="D80" s="1"/>
      <c r="E80" s="1"/>
      <c r="F80" s="1" t="s">
        <v>354</v>
      </c>
      <c r="G80" s="1"/>
      <c r="H80" s="168"/>
      <c r="I80" s="1"/>
      <c r="J80" s="1"/>
    </row>
    <row r="81" spans="1:16" s="127" customFormat="1" ht="15" customHeight="1">
      <c r="A81" s="170" t="s">
        <v>355</v>
      </c>
      <c r="B81" s="169"/>
      <c r="C81" s="1"/>
      <c r="D81" s="1"/>
      <c r="E81" s="1"/>
      <c r="F81" s="1" t="s">
        <v>356</v>
      </c>
      <c r="G81" s="1"/>
      <c r="H81" s="168"/>
      <c r="I81" s="1"/>
      <c r="J81" s="1"/>
    </row>
    <row r="82" spans="1:16" s="127" customFormat="1" ht="15" customHeight="1">
      <c r="A82" s="170" t="s">
        <v>357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</row>
    <row r="84" spans="1:16" s="127" customFormat="1" ht="15" customHeight="1">
      <c r="A84" s="164" t="s">
        <v>358</v>
      </c>
      <c r="B84" s="169" t="s">
        <v>128</v>
      </c>
      <c r="C84" s="1"/>
      <c r="D84" s="1"/>
      <c r="E84" s="1"/>
      <c r="F84" s="164" t="s">
        <v>358</v>
      </c>
      <c r="G84" s="169" t="s">
        <v>128</v>
      </c>
      <c r="H84" s="1"/>
    </row>
    <row r="85" spans="1:16" s="127" customFormat="1" ht="15" customHeight="1">
      <c r="A85" s="170" t="s">
        <v>359</v>
      </c>
      <c r="B85" s="1"/>
      <c r="C85" s="1"/>
      <c r="D85" s="1"/>
      <c r="E85" s="1"/>
      <c r="F85" s="170" t="s">
        <v>360</v>
      </c>
      <c r="G85" s="1"/>
      <c r="H85" s="1"/>
    </row>
    <row r="86" spans="1:16" s="127" customFormat="1" ht="15" customHeight="1">
      <c r="A86" s="1" t="s">
        <v>361</v>
      </c>
      <c r="B86" s="1"/>
      <c r="C86" s="1"/>
      <c r="D86" s="1"/>
      <c r="E86" s="1"/>
      <c r="H86" s="1"/>
    </row>
    <row r="87" spans="1:16" s="127" customFormat="1" ht="15" customHeight="1">
      <c r="A87" s="170" t="s">
        <v>362</v>
      </c>
      <c r="B87" s="1"/>
      <c r="C87" s="1"/>
      <c r="D87" s="1"/>
      <c r="E87" s="1"/>
      <c r="G87" s="168"/>
      <c r="H87" s="1"/>
    </row>
    <row r="88" spans="1:16" s="127" customFormat="1" ht="15" customHeight="1">
      <c r="C88" s="1"/>
      <c r="D88" s="1"/>
      <c r="E88" s="1"/>
      <c r="G88" s="168"/>
      <c r="H88" s="1"/>
    </row>
    <row r="89" spans="1:16" s="127" customFormat="1" ht="15" customHeight="1">
      <c r="C89" s="1"/>
      <c r="D89" s="1"/>
      <c r="E89" s="1"/>
      <c r="F89" s="164" t="s">
        <v>363</v>
      </c>
      <c r="G89" s="169" t="s">
        <v>165</v>
      </c>
      <c r="H89" s="1"/>
      <c r="I89" s="1"/>
      <c r="J89" s="1"/>
      <c r="K89" s="1"/>
      <c r="L89" s="1"/>
    </row>
    <row r="90" spans="1:16" s="127" customFormat="1" ht="15" customHeight="1">
      <c r="C90" s="1"/>
      <c r="D90" s="1"/>
      <c r="E90" s="1"/>
      <c r="F90" s="1" t="s">
        <v>364</v>
      </c>
      <c r="G90" s="1" t="s">
        <v>365</v>
      </c>
      <c r="H90" s="1"/>
      <c r="I90" s="1"/>
      <c r="J90" s="1"/>
      <c r="K90" s="1"/>
      <c r="L90" s="1"/>
    </row>
    <row r="91" spans="1:16" s="127" customFormat="1" ht="15" customHeight="1">
      <c r="F91" s="1" t="s">
        <v>366</v>
      </c>
      <c r="G91" s="1" t="s">
        <v>367</v>
      </c>
      <c r="I91" s="1"/>
      <c r="J91" s="1"/>
      <c r="K91" s="1"/>
      <c r="L91" s="1"/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G95" s="168"/>
      <c r="H95" s="168"/>
      <c r="O95" s="9"/>
      <c r="P95" s="9"/>
    </row>
    <row r="96" spans="1:16" ht="15" customHeight="1">
      <c r="O96" s="9"/>
      <c r="P96" s="9"/>
    </row>
    <row r="98" spans="1:12" ht="15" customHeight="1">
      <c r="A98" s="127"/>
      <c r="B98" s="127"/>
      <c r="C98" s="127"/>
      <c r="D98" s="127"/>
      <c r="E98" s="127"/>
      <c r="F98" s="127"/>
      <c r="G98" s="168"/>
      <c r="H98" s="168"/>
      <c r="I98" s="127"/>
      <c r="J98" s="127"/>
      <c r="K98" s="127"/>
      <c r="L98" s="127"/>
    </row>
    <row r="99" spans="1:12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2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2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2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2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2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</sheetData>
  <mergeCells count="28">
    <mergeCell ref="D6:E6"/>
    <mergeCell ref="D7:E7"/>
    <mergeCell ref="C1:J1"/>
    <mergeCell ref="A3:H3"/>
    <mergeCell ref="A5:A8"/>
    <mergeCell ref="D5:E5"/>
    <mergeCell ref="D8:E8"/>
    <mergeCell ref="B25:C26"/>
    <mergeCell ref="F11:G11"/>
    <mergeCell ref="A12:A13"/>
    <mergeCell ref="B12:C13"/>
    <mergeCell ref="F12:G13"/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</mergeCells>
  <hyperlinks>
    <hyperlink ref="A2" location="MENU!A1" display="BACK TO MENU" xr:uid="{A21C42E4-8FB3-45EF-B881-385523B2B021}"/>
    <hyperlink ref="A72" r:id="rId1" display="http://www.tslines.com/" xr:uid="{11671500-43AE-4AB1-8551-1392F5ADF36A}"/>
    <hyperlink ref="F72" r:id="rId2" display="http://www.tslines.com/" xr:uid="{501D5E9C-51A8-4D14-AF52-18F6F195D81C}"/>
    <hyperlink ref="G84" r:id="rId3" xr:uid="{DDBABB3E-DFC9-4EAD-AF7B-8C37CB66977C}"/>
    <hyperlink ref="G89" r:id="rId4" xr:uid="{B8DD28EF-81D6-48EE-87E3-93E24A3C5069}"/>
    <hyperlink ref="B84" r:id="rId5" xr:uid="{26648E33-E9B2-4996-A374-C5C376BA0A20}"/>
    <hyperlink ref="G79" r:id="rId6" display="mailto:cus.tslhph@tslines.com.vn" xr:uid="{DCDCA54D-84F9-4C27-9728-049A21BAC57B}"/>
    <hyperlink ref="B79" r:id="rId7" display="mailto:cus.tslhph@tslines.com.vn" xr:uid="{33E780FD-2D08-4CC9-893B-783AED95FB85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59" t="s">
        <v>653</v>
      </c>
      <c r="B3" s="359"/>
      <c r="C3" s="359"/>
      <c r="D3" s="359"/>
      <c r="E3" s="359"/>
      <c r="F3" s="359"/>
      <c r="G3" s="359"/>
      <c r="H3" s="359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56" t="s">
        <v>45</v>
      </c>
      <c r="C5" s="57" t="s">
        <v>46</v>
      </c>
      <c r="D5" s="331" t="s">
        <v>654</v>
      </c>
      <c r="E5" s="332"/>
      <c r="F5" s="57" t="s">
        <v>655</v>
      </c>
      <c r="G5" s="57" t="s">
        <v>70</v>
      </c>
      <c r="H5" s="58" t="s">
        <v>71</v>
      </c>
    </row>
    <row r="6" spans="1:206" ht="14.25" customHeight="1">
      <c r="A6" s="361"/>
      <c r="B6" s="59" t="s">
        <v>656</v>
      </c>
      <c r="C6" s="60" t="s">
        <v>51</v>
      </c>
      <c r="D6" s="340" t="s">
        <v>72</v>
      </c>
      <c r="E6" s="341"/>
      <c r="F6" s="61" t="s">
        <v>74</v>
      </c>
      <c r="G6" s="61" t="s">
        <v>74</v>
      </c>
      <c r="H6" s="62" t="s">
        <v>75</v>
      </c>
    </row>
    <row r="7" spans="1:206" ht="14.25" customHeight="1" thickBot="1">
      <c r="A7" s="362"/>
      <c r="B7" s="63" t="s">
        <v>657</v>
      </c>
      <c r="C7" s="64" t="s">
        <v>62</v>
      </c>
      <c r="D7" s="333" t="s">
        <v>74</v>
      </c>
      <c r="E7" s="334"/>
      <c r="F7" s="64" t="s">
        <v>80</v>
      </c>
      <c r="G7" s="64" t="s">
        <v>76</v>
      </c>
      <c r="H7" s="65" t="s">
        <v>76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369</v>
      </c>
      <c r="B9" s="201" t="s">
        <v>658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275</v>
      </c>
      <c r="B10" s="131" t="s">
        <v>276</v>
      </c>
      <c r="C10" s="132" t="s">
        <v>277</v>
      </c>
      <c r="D10" s="133" t="s">
        <v>278</v>
      </c>
      <c r="E10" s="153" t="s">
        <v>280</v>
      </c>
      <c r="F10" s="376"/>
      <c r="G10" s="377"/>
      <c r="H10" s="187" t="s">
        <v>280</v>
      </c>
      <c r="I10" s="248" t="s">
        <v>659</v>
      </c>
      <c r="J10" s="248" t="s">
        <v>660</v>
      </c>
      <c r="K10" s="248" t="s">
        <v>661</v>
      </c>
      <c r="L10" s="248" t="s">
        <v>662</v>
      </c>
      <c r="M10" s="249" t="s">
        <v>663</v>
      </c>
      <c r="N10" s="174"/>
      <c r="O10" s="174"/>
    </row>
    <row r="11" spans="1:206" s="127" customFormat="1" ht="15" customHeight="1">
      <c r="A11" s="370" t="s">
        <v>283</v>
      </c>
      <c r="B11" s="372"/>
      <c r="C11" s="373"/>
      <c r="D11" s="136" t="s">
        <v>284</v>
      </c>
      <c r="E11" s="139" t="s">
        <v>285</v>
      </c>
      <c r="F11" s="379" t="s">
        <v>373</v>
      </c>
      <c r="G11" s="380"/>
      <c r="H11" s="214" t="s">
        <v>374</v>
      </c>
      <c r="I11" s="190" t="s">
        <v>664</v>
      </c>
      <c r="J11" s="190" t="s">
        <v>665</v>
      </c>
      <c r="K11" s="190" t="s">
        <v>665</v>
      </c>
      <c r="L11" s="190" t="s">
        <v>665</v>
      </c>
      <c r="M11" s="191" t="s">
        <v>666</v>
      </c>
      <c r="N11" s="174"/>
      <c r="O11" s="174"/>
    </row>
    <row r="12" spans="1:206" s="127" customFormat="1" ht="15" customHeight="1">
      <c r="A12" s="371"/>
      <c r="B12" s="374"/>
      <c r="C12" s="375"/>
      <c r="D12" s="140" t="s">
        <v>288</v>
      </c>
      <c r="E12" s="209" t="s">
        <v>290</v>
      </c>
      <c r="F12" s="381"/>
      <c r="G12" s="382"/>
      <c r="H12" s="189" t="s">
        <v>290</v>
      </c>
      <c r="I12" s="190" t="s">
        <v>667</v>
      </c>
      <c r="J12" s="190" t="s">
        <v>668</v>
      </c>
      <c r="K12" s="190" t="s">
        <v>669</v>
      </c>
      <c r="L12" s="190" t="s">
        <v>670</v>
      </c>
      <c r="M12" s="191" t="s">
        <v>671</v>
      </c>
      <c r="N12" s="174"/>
      <c r="O12" s="174"/>
    </row>
    <row r="13" spans="1:206" s="127" customFormat="1" ht="15" customHeight="1">
      <c r="A13" s="366" t="s">
        <v>656</v>
      </c>
      <c r="B13" s="277" t="s">
        <v>672</v>
      </c>
      <c r="C13" s="278" t="s">
        <v>673</v>
      </c>
      <c r="D13" s="142">
        <v>45628</v>
      </c>
      <c r="E13" s="143">
        <f t="shared" ref="E13:E20" si="0">D13+2</f>
        <v>45630</v>
      </c>
      <c r="F13" s="273" t="s">
        <v>299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67"/>
      <c r="B14" s="271" t="s">
        <v>589</v>
      </c>
      <c r="C14" s="143" t="s">
        <v>674</v>
      </c>
      <c r="D14" s="142">
        <v>45635</v>
      </c>
      <c r="E14" s="143">
        <f t="shared" si="0"/>
        <v>45637</v>
      </c>
      <c r="F14" s="273" t="s">
        <v>299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67"/>
      <c r="B15" s="273" t="s">
        <v>314</v>
      </c>
      <c r="C15" s="186" t="s">
        <v>675</v>
      </c>
      <c r="D15" s="142">
        <f t="shared" ref="D15:D18" si="2">D14+7</f>
        <v>45642</v>
      </c>
      <c r="E15" s="143">
        <f t="shared" si="0"/>
        <v>45644</v>
      </c>
      <c r="F15" s="273" t="s">
        <v>299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67"/>
      <c r="B16" s="273" t="s">
        <v>396</v>
      </c>
      <c r="C16" s="186" t="s">
        <v>676</v>
      </c>
      <c r="D16" s="142">
        <f t="shared" si="2"/>
        <v>45649</v>
      </c>
      <c r="E16" s="143">
        <f t="shared" si="0"/>
        <v>45651</v>
      </c>
      <c r="F16" s="273" t="s">
        <v>299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67"/>
      <c r="B17" s="273" t="s">
        <v>589</v>
      </c>
      <c r="C17" s="186" t="s">
        <v>677</v>
      </c>
      <c r="D17" s="142">
        <f t="shared" si="2"/>
        <v>45656</v>
      </c>
      <c r="E17" s="143">
        <f t="shared" si="0"/>
        <v>45658</v>
      </c>
      <c r="F17" s="273" t="s">
        <v>299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67"/>
      <c r="B18" s="273" t="s">
        <v>314</v>
      </c>
      <c r="C18" s="186" t="s">
        <v>673</v>
      </c>
      <c r="D18" s="142">
        <f t="shared" si="2"/>
        <v>45663</v>
      </c>
      <c r="E18" s="143">
        <f t="shared" si="0"/>
        <v>45665</v>
      </c>
      <c r="F18" s="273" t="s">
        <v>299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67"/>
      <c r="B19" s="273" t="s">
        <v>396</v>
      </c>
      <c r="C19" s="186" t="s">
        <v>678</v>
      </c>
      <c r="D19" s="142" t="s">
        <v>679</v>
      </c>
      <c r="E19" s="143"/>
      <c r="F19" s="273" t="s">
        <v>299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67"/>
      <c r="B20" s="273" t="s">
        <v>589</v>
      </c>
      <c r="C20" s="186" t="s">
        <v>678</v>
      </c>
      <c r="D20" s="142">
        <v>45677</v>
      </c>
      <c r="E20" s="143">
        <f t="shared" si="0"/>
        <v>45679</v>
      </c>
      <c r="F20" s="273" t="s">
        <v>299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68"/>
      <c r="B21" s="272" t="s">
        <v>314</v>
      </c>
      <c r="C21" s="148" t="s">
        <v>678</v>
      </c>
      <c r="D21" s="147">
        <f t="shared" ref="D21" si="9">D20+7</f>
        <v>45684</v>
      </c>
      <c r="E21" s="148">
        <f>D21+2</f>
        <v>45686</v>
      </c>
      <c r="F21" s="272" t="s">
        <v>299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275</v>
      </c>
      <c r="B23" s="131" t="s">
        <v>276</v>
      </c>
      <c r="C23" s="132" t="s">
        <v>277</v>
      </c>
      <c r="D23" s="133" t="s">
        <v>278</v>
      </c>
      <c r="E23" s="153" t="s">
        <v>319</v>
      </c>
      <c r="F23" s="376"/>
      <c r="G23" s="377"/>
      <c r="H23" s="133" t="s">
        <v>319</v>
      </c>
      <c r="I23" s="248" t="s">
        <v>659</v>
      </c>
      <c r="J23" s="248" t="s">
        <v>660</v>
      </c>
      <c r="K23" s="248" t="s">
        <v>661</v>
      </c>
      <c r="L23" s="248" t="s">
        <v>662</v>
      </c>
      <c r="M23" s="249" t="s">
        <v>663</v>
      </c>
      <c r="N23" s="174"/>
      <c r="O23" s="174"/>
    </row>
    <row r="24" spans="1:15" s="127" customFormat="1" ht="15" customHeight="1">
      <c r="A24" s="370" t="s">
        <v>283</v>
      </c>
      <c r="B24" s="372"/>
      <c r="C24" s="373"/>
      <c r="D24" s="136" t="s">
        <v>284</v>
      </c>
      <c r="E24" s="139" t="s">
        <v>306</v>
      </c>
      <c r="F24" s="379" t="s">
        <v>373</v>
      </c>
      <c r="G24" s="380"/>
      <c r="H24" s="195" t="s">
        <v>374</v>
      </c>
      <c r="I24" s="190" t="s">
        <v>664</v>
      </c>
      <c r="J24" s="190" t="s">
        <v>665</v>
      </c>
      <c r="K24" s="190" t="s">
        <v>665</v>
      </c>
      <c r="L24" s="190" t="s">
        <v>665</v>
      </c>
      <c r="M24" s="191" t="s">
        <v>666</v>
      </c>
      <c r="N24" s="174"/>
      <c r="O24" s="174"/>
    </row>
    <row r="25" spans="1:15" s="127" customFormat="1" ht="15" customHeight="1">
      <c r="A25" s="371"/>
      <c r="B25" s="374"/>
      <c r="C25" s="375"/>
      <c r="D25" s="140" t="s">
        <v>63</v>
      </c>
      <c r="E25" s="155" t="s">
        <v>325</v>
      </c>
      <c r="F25" s="381"/>
      <c r="G25" s="382"/>
      <c r="H25" s="196" t="s">
        <v>289</v>
      </c>
      <c r="I25" s="190" t="s">
        <v>667</v>
      </c>
      <c r="J25" s="190" t="s">
        <v>668</v>
      </c>
      <c r="K25" s="190" t="s">
        <v>669</v>
      </c>
      <c r="L25" s="190" t="s">
        <v>670</v>
      </c>
      <c r="M25" s="191" t="s">
        <v>671</v>
      </c>
      <c r="N25" s="174"/>
      <c r="O25" s="174"/>
    </row>
    <row r="26" spans="1:15" s="127" customFormat="1" ht="15" customHeight="1">
      <c r="A26" s="366" t="s">
        <v>657</v>
      </c>
      <c r="B26" s="142" t="s">
        <v>315</v>
      </c>
      <c r="C26" s="143" t="s">
        <v>680</v>
      </c>
      <c r="D26" s="144">
        <v>45629</v>
      </c>
      <c r="E26" s="186">
        <f t="shared" ref="E26:E33" si="10">D26+3</f>
        <v>45632</v>
      </c>
      <c r="F26" s="273" t="s">
        <v>299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67"/>
      <c r="B27" s="142" t="s">
        <v>681</v>
      </c>
      <c r="C27" s="143" t="s">
        <v>682</v>
      </c>
      <c r="D27" s="144">
        <f t="shared" ref="D27:D34" si="11">D26+7</f>
        <v>45636</v>
      </c>
      <c r="E27" s="186">
        <f t="shared" si="10"/>
        <v>45639</v>
      </c>
      <c r="F27" s="273" t="s">
        <v>299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67"/>
      <c r="B28" s="142" t="s">
        <v>315</v>
      </c>
      <c r="C28" s="143" t="s">
        <v>683</v>
      </c>
      <c r="D28" s="144">
        <f t="shared" si="11"/>
        <v>45643</v>
      </c>
      <c r="E28" s="186">
        <f t="shared" si="10"/>
        <v>45646</v>
      </c>
      <c r="F28" s="273" t="s">
        <v>299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67"/>
      <c r="B29" s="142" t="s">
        <v>681</v>
      </c>
      <c r="C29" s="143" t="s">
        <v>684</v>
      </c>
      <c r="D29" s="144">
        <f t="shared" si="11"/>
        <v>45650</v>
      </c>
      <c r="E29" s="186">
        <f t="shared" si="10"/>
        <v>45653</v>
      </c>
      <c r="F29" s="273" t="s">
        <v>299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67"/>
      <c r="B30" s="142" t="s">
        <v>315</v>
      </c>
      <c r="C30" s="143" t="s">
        <v>685</v>
      </c>
      <c r="D30" s="144">
        <f t="shared" si="11"/>
        <v>45657</v>
      </c>
      <c r="E30" s="186">
        <f t="shared" si="10"/>
        <v>45660</v>
      </c>
      <c r="F30" s="273" t="s">
        <v>299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67"/>
      <c r="B31" s="142" t="s">
        <v>681</v>
      </c>
      <c r="C31" s="143" t="s">
        <v>686</v>
      </c>
      <c r="D31" s="144">
        <f t="shared" si="11"/>
        <v>45664</v>
      </c>
      <c r="E31" s="186">
        <f t="shared" si="10"/>
        <v>45667</v>
      </c>
      <c r="F31" s="273" t="s">
        <v>299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67"/>
      <c r="B32" s="142" t="s">
        <v>315</v>
      </c>
      <c r="C32" s="143" t="s">
        <v>678</v>
      </c>
      <c r="D32" s="144">
        <f t="shared" si="11"/>
        <v>45671</v>
      </c>
      <c r="E32" s="186">
        <f t="shared" si="10"/>
        <v>45674</v>
      </c>
      <c r="F32" s="273" t="s">
        <v>299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67"/>
      <c r="B33" s="142" t="s">
        <v>681</v>
      </c>
      <c r="C33" s="143" t="s">
        <v>687</v>
      </c>
      <c r="D33" s="144">
        <f t="shared" si="11"/>
        <v>45678</v>
      </c>
      <c r="E33" s="186">
        <f t="shared" si="10"/>
        <v>45681</v>
      </c>
      <c r="F33" s="273" t="s">
        <v>299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68"/>
      <c r="B34" s="147" t="s">
        <v>315</v>
      </c>
      <c r="C34" s="148" t="s">
        <v>688</v>
      </c>
      <c r="D34" s="149">
        <f t="shared" si="11"/>
        <v>45685</v>
      </c>
      <c r="E34" s="148">
        <f>D34+3</f>
        <v>45688</v>
      </c>
      <c r="F34" s="272" t="s">
        <v>299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331</v>
      </c>
      <c r="K37" s="157"/>
      <c r="L37" s="157"/>
      <c r="M37" s="157"/>
    </row>
    <row r="38" spans="1:206" s="156" customFormat="1" ht="15" customHeight="1">
      <c r="A38" s="369" t="s">
        <v>332</v>
      </c>
      <c r="B38" s="369"/>
      <c r="C38" s="369"/>
      <c r="D38" s="369"/>
      <c r="E38" s="369"/>
      <c r="F38" s="369"/>
      <c r="G38" s="369"/>
      <c r="H38" s="369"/>
      <c r="I38" s="158"/>
      <c r="J38" s="159"/>
    </row>
    <row r="39" spans="1:206" s="156" customFormat="1" ht="15" customHeight="1">
      <c r="A39" s="369"/>
      <c r="B39" s="369"/>
      <c r="C39" s="369"/>
      <c r="D39" s="369"/>
      <c r="E39" s="369"/>
      <c r="F39" s="369"/>
      <c r="G39" s="369"/>
      <c r="H39" s="369"/>
      <c r="I39" s="158"/>
      <c r="J39" s="159"/>
    </row>
    <row r="40" spans="1:206" s="156" customFormat="1" ht="15" customHeight="1">
      <c r="A40" s="156" t="s">
        <v>333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334</v>
      </c>
      <c r="B42" s="43"/>
      <c r="C42" s="43"/>
      <c r="D42" s="43"/>
      <c r="E42" s="43"/>
      <c r="F42" s="164" t="s">
        <v>335</v>
      </c>
      <c r="G42" s="162"/>
      <c r="H42" s="162"/>
      <c r="I42" s="162"/>
      <c r="J42" s="163"/>
    </row>
    <row r="43" spans="1:206" s="127" customFormat="1" ht="15" customHeight="1">
      <c r="A43" s="165" t="s">
        <v>617</v>
      </c>
      <c r="B43" s="1"/>
      <c r="C43" s="1"/>
      <c r="D43" s="1"/>
      <c r="E43" s="166"/>
      <c r="F43" s="1" t="s">
        <v>618</v>
      </c>
      <c r="G43" s="162"/>
      <c r="H43" s="162"/>
      <c r="I43" s="162"/>
      <c r="J43" s="163"/>
    </row>
    <row r="44" spans="1:206" s="127" customFormat="1" ht="15" customHeight="1">
      <c r="A44" s="1" t="s">
        <v>338</v>
      </c>
      <c r="B44" s="1"/>
      <c r="C44" s="1"/>
      <c r="D44" s="1"/>
      <c r="E44" s="166"/>
      <c r="F44" s="1" t="s">
        <v>339</v>
      </c>
      <c r="G44" s="162"/>
      <c r="H44" s="162"/>
      <c r="I44" s="162"/>
      <c r="J44" s="163"/>
    </row>
    <row r="45" spans="1:206" s="127" customFormat="1" ht="15" customHeight="1">
      <c r="A45" s="1" t="s">
        <v>340</v>
      </c>
      <c r="B45" s="1"/>
      <c r="C45" s="1"/>
      <c r="D45" s="166"/>
      <c r="E45" s="166"/>
      <c r="F45" s="1" t="s">
        <v>340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341</v>
      </c>
      <c r="B47" s="43"/>
      <c r="C47" s="1"/>
      <c r="D47" s="1"/>
      <c r="E47" s="1"/>
      <c r="F47" s="164" t="s">
        <v>341</v>
      </c>
      <c r="G47" s="162"/>
      <c r="H47" s="162"/>
      <c r="I47" s="162"/>
      <c r="J47" s="163"/>
    </row>
    <row r="48" spans="1:206" s="127" customFormat="1" ht="15" customHeight="1">
      <c r="A48" s="1" t="s">
        <v>619</v>
      </c>
      <c r="B48" s="1" t="s">
        <v>620</v>
      </c>
      <c r="C48" s="1"/>
      <c r="D48" s="1"/>
      <c r="E48" s="1"/>
      <c r="F48" s="1" t="s">
        <v>344</v>
      </c>
      <c r="G48" s="1" t="s">
        <v>345</v>
      </c>
      <c r="H48" s="1"/>
      <c r="I48" s="162"/>
      <c r="J48" s="163"/>
    </row>
    <row r="49" spans="1:10" s="127" customFormat="1" ht="15" customHeight="1">
      <c r="A49" s="1" t="s">
        <v>342</v>
      </c>
      <c r="B49" s="1" t="s">
        <v>343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346</v>
      </c>
      <c r="B50" s="1" t="s">
        <v>347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352</v>
      </c>
      <c r="B52" s="169" t="s">
        <v>116</v>
      </c>
      <c r="C52" s="1"/>
      <c r="D52" s="1"/>
      <c r="E52" s="1"/>
      <c r="F52" s="164" t="s">
        <v>352</v>
      </c>
      <c r="G52" s="169" t="s">
        <v>116</v>
      </c>
      <c r="H52" s="168"/>
    </row>
    <row r="53" spans="1:10" s="127" customFormat="1" ht="15" customHeight="1">
      <c r="A53" s="170" t="s">
        <v>353</v>
      </c>
      <c r="B53" s="1"/>
      <c r="C53" s="1"/>
      <c r="D53" s="1"/>
      <c r="E53" s="1"/>
      <c r="F53" s="1" t="s">
        <v>354</v>
      </c>
      <c r="G53" s="1"/>
      <c r="H53" s="168"/>
    </row>
    <row r="54" spans="1:10" s="127" customFormat="1" ht="15" customHeight="1">
      <c r="A54" s="170" t="s">
        <v>355</v>
      </c>
      <c r="B54" s="169"/>
      <c r="C54" s="1"/>
      <c r="D54" s="1"/>
      <c r="E54" s="1"/>
      <c r="F54" s="1" t="s">
        <v>356</v>
      </c>
      <c r="G54" s="1"/>
      <c r="H54" s="168"/>
      <c r="I54" s="1"/>
      <c r="J54" s="1"/>
    </row>
    <row r="55" spans="1:10" s="127" customFormat="1" ht="15" customHeight="1">
      <c r="A55" s="170" t="s">
        <v>357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358</v>
      </c>
      <c r="B57" s="169" t="s">
        <v>128</v>
      </c>
      <c r="C57" s="1"/>
      <c r="D57" s="1"/>
      <c r="E57" s="1"/>
      <c r="F57" s="164" t="s">
        <v>358</v>
      </c>
      <c r="G57" s="169" t="s">
        <v>128</v>
      </c>
      <c r="H57" s="1"/>
      <c r="I57" s="1"/>
      <c r="J57" s="1"/>
    </row>
    <row r="58" spans="1:10" s="127" customFormat="1" ht="15" customHeight="1">
      <c r="A58" s="170" t="s">
        <v>359</v>
      </c>
      <c r="B58" s="1"/>
      <c r="C58" s="1"/>
      <c r="D58" s="1"/>
      <c r="E58" s="1"/>
      <c r="F58" s="170" t="s">
        <v>360</v>
      </c>
      <c r="G58" s="1"/>
      <c r="H58" s="1"/>
      <c r="I58" s="1"/>
      <c r="J58" s="1"/>
    </row>
    <row r="59" spans="1:10" s="127" customFormat="1" ht="15" customHeight="1">
      <c r="A59" s="1" t="s">
        <v>361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621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363</v>
      </c>
      <c r="G62" s="169" t="s">
        <v>165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364</v>
      </c>
      <c r="G63" s="1" t="s">
        <v>365</v>
      </c>
      <c r="H63" s="1"/>
      <c r="I63" s="1"/>
      <c r="J63" s="1"/>
    </row>
    <row r="64" spans="1:10" s="127" customFormat="1" ht="15" customHeight="1">
      <c r="F64" s="1" t="s">
        <v>366</v>
      </c>
      <c r="G64" s="1" t="s">
        <v>367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C1:I1"/>
    <mergeCell ref="A3:H3"/>
    <mergeCell ref="A5:A7"/>
    <mergeCell ref="D5:E5"/>
    <mergeCell ref="D6:E6"/>
    <mergeCell ref="D7:E7"/>
    <mergeCell ref="F10:G10"/>
    <mergeCell ref="A11:A12"/>
    <mergeCell ref="B11:C12"/>
    <mergeCell ref="F11:G12"/>
    <mergeCell ref="A13:A21"/>
    <mergeCell ref="A26:A34"/>
    <mergeCell ref="A38:H39"/>
    <mergeCell ref="F23:G23"/>
    <mergeCell ref="A24:A25"/>
    <mergeCell ref="B24:C25"/>
    <mergeCell ref="F24:G25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283</v>
      </c>
      <c r="B1" s="126"/>
      <c r="C1" s="358" t="s">
        <v>41</v>
      </c>
      <c r="D1" s="358"/>
      <c r="E1" s="358"/>
      <c r="F1" s="358"/>
      <c r="G1" s="358"/>
      <c r="H1" s="358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59" t="s">
        <v>689</v>
      </c>
      <c r="B3" s="359"/>
      <c r="C3" s="359"/>
      <c r="D3" s="359"/>
      <c r="E3" s="359"/>
      <c r="F3" s="359"/>
      <c r="G3" s="359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369</v>
      </c>
      <c r="B10" s="201" t="s">
        <v>690</v>
      </c>
      <c r="C10" s="226"/>
      <c r="D10" s="226"/>
      <c r="F10" s="210"/>
      <c r="I10" s="1"/>
    </row>
    <row r="11" spans="1:206" s="127" customFormat="1" ht="15.7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76"/>
      <c r="G11" s="377"/>
      <c r="H11" s="187" t="s">
        <v>280</v>
      </c>
      <c r="I11" s="227" t="s">
        <v>691</v>
      </c>
      <c r="J11" s="227" t="s">
        <v>692</v>
      </c>
      <c r="K11" s="228" t="s">
        <v>693</v>
      </c>
    </row>
    <row r="12" spans="1:206" s="127" customFormat="1" ht="15.7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79" t="s">
        <v>373</v>
      </c>
      <c r="G12" s="380"/>
      <c r="H12" s="214" t="s">
        <v>374</v>
      </c>
      <c r="I12" s="232" t="s">
        <v>694</v>
      </c>
      <c r="J12" s="232" t="s">
        <v>695</v>
      </c>
      <c r="K12" s="247" t="s">
        <v>696</v>
      </c>
    </row>
    <row r="13" spans="1:206" s="127" customFormat="1" ht="15.75" customHeight="1">
      <c r="A13" s="378"/>
      <c r="B13" s="374"/>
      <c r="C13" s="375"/>
      <c r="D13" s="140" t="s">
        <v>288</v>
      </c>
      <c r="E13" s="209" t="s">
        <v>290</v>
      </c>
      <c r="F13" s="381"/>
      <c r="G13" s="382"/>
      <c r="H13" s="189" t="s">
        <v>697</v>
      </c>
      <c r="I13" s="232" t="s">
        <v>698</v>
      </c>
      <c r="J13" s="232" t="s">
        <v>698</v>
      </c>
      <c r="K13" s="247" t="s">
        <v>698</v>
      </c>
    </row>
    <row r="14" spans="1:206" s="127" customFormat="1" ht="15.7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703</v>
      </c>
      <c r="G14" s="143" t="s">
        <v>775</v>
      </c>
      <c r="H14" s="144">
        <v>46093</v>
      </c>
      <c r="I14" s="144">
        <f t="shared" ref="I14:I17" si="1">H14+13</f>
        <v>46106</v>
      </c>
      <c r="J14" s="144">
        <f t="shared" ref="J14:J17" si="2">H14+17</f>
        <v>46110</v>
      </c>
      <c r="K14" s="143">
        <f t="shared" ref="K14:K17" si="3">H14+21</f>
        <v>46114</v>
      </c>
    </row>
    <row r="15" spans="1:206" s="127" customFormat="1" ht="15.75" customHeight="1">
      <c r="A15" s="367"/>
      <c r="B15" s="273" t="s">
        <v>293</v>
      </c>
      <c r="C15" s="186" t="s">
        <v>780</v>
      </c>
      <c r="D15" s="142">
        <f t="shared" ref="D15:D22" si="4">D14+7</f>
        <v>46090</v>
      </c>
      <c r="E15" s="143">
        <f t="shared" si="0"/>
        <v>46092</v>
      </c>
      <c r="F15" s="142" t="s">
        <v>814</v>
      </c>
      <c r="G15" s="143" t="s">
        <v>775</v>
      </c>
      <c r="H15" s="144">
        <f t="shared" ref="H15:H17" si="5">H14+7</f>
        <v>46100</v>
      </c>
      <c r="I15" s="144">
        <f t="shared" si="1"/>
        <v>46113</v>
      </c>
      <c r="J15" s="144">
        <f t="shared" si="2"/>
        <v>46117</v>
      </c>
      <c r="K15" s="143">
        <f t="shared" si="3"/>
        <v>46121</v>
      </c>
    </row>
    <row r="16" spans="1:206" s="127" customFormat="1" ht="15.75" customHeight="1">
      <c r="A16" s="367"/>
      <c r="B16" s="273" t="s">
        <v>294</v>
      </c>
      <c r="C16" s="186" t="s">
        <v>781</v>
      </c>
      <c r="D16" s="142">
        <f t="shared" si="4"/>
        <v>46097</v>
      </c>
      <c r="E16" s="143">
        <f t="shared" si="0"/>
        <v>46099</v>
      </c>
      <c r="F16" s="142" t="s">
        <v>774</v>
      </c>
      <c r="G16" s="143" t="s">
        <v>558</v>
      </c>
      <c r="H16" s="144">
        <f t="shared" si="5"/>
        <v>46107</v>
      </c>
      <c r="I16" s="144">
        <f t="shared" si="1"/>
        <v>46120</v>
      </c>
      <c r="J16" s="144">
        <f t="shared" si="2"/>
        <v>46124</v>
      </c>
      <c r="K16" s="143">
        <f t="shared" si="3"/>
        <v>46128</v>
      </c>
    </row>
    <row r="17" spans="1:12" s="127" customFormat="1" ht="15.75" customHeight="1">
      <c r="A17" s="367"/>
      <c r="B17" s="273" t="s">
        <v>296</v>
      </c>
      <c r="C17" s="186" t="s">
        <v>544</v>
      </c>
      <c r="D17" s="142">
        <f t="shared" si="4"/>
        <v>46104</v>
      </c>
      <c r="E17" s="143">
        <f t="shared" si="0"/>
        <v>46106</v>
      </c>
      <c r="F17" s="142" t="s">
        <v>700</v>
      </c>
      <c r="G17" s="143" t="s">
        <v>820</v>
      </c>
      <c r="H17" s="144">
        <f t="shared" si="5"/>
        <v>46114</v>
      </c>
      <c r="I17" s="144">
        <f t="shared" si="1"/>
        <v>46127</v>
      </c>
      <c r="J17" s="144">
        <f t="shared" si="2"/>
        <v>46131</v>
      </c>
      <c r="K17" s="143">
        <f t="shared" si="3"/>
        <v>46135</v>
      </c>
    </row>
    <row r="18" spans="1:12" s="127" customFormat="1" ht="15.75" customHeight="1">
      <c r="A18" s="367"/>
      <c r="B18" s="273" t="s">
        <v>293</v>
      </c>
      <c r="C18" s="186" t="s">
        <v>782</v>
      </c>
      <c r="D18" s="142">
        <f t="shared" si="4"/>
        <v>46111</v>
      </c>
      <c r="E18" s="143">
        <f t="shared" si="0"/>
        <v>46113</v>
      </c>
      <c r="F18" s="142" t="s">
        <v>701</v>
      </c>
      <c r="G18" s="143" t="s">
        <v>821</v>
      </c>
      <c r="H18" s="144">
        <f t="shared" ref="H18:H22" si="6">H17+7</f>
        <v>46121</v>
      </c>
      <c r="I18" s="144">
        <f t="shared" ref="I18:I19" si="7">H18+13</f>
        <v>46134</v>
      </c>
      <c r="J18" s="144">
        <f t="shared" ref="J18:J19" si="8">H18+17</f>
        <v>46138</v>
      </c>
      <c r="K18" s="143">
        <f t="shared" ref="K18:K19" si="9">H18+21</f>
        <v>46142</v>
      </c>
    </row>
    <row r="19" spans="1:12" s="127" customFormat="1" ht="15.75" customHeight="1">
      <c r="A19" s="367"/>
      <c r="B19" s="273" t="s">
        <v>294</v>
      </c>
      <c r="C19" s="186" t="s">
        <v>831</v>
      </c>
      <c r="D19" s="142">
        <f t="shared" si="4"/>
        <v>46118</v>
      </c>
      <c r="E19" s="143">
        <f t="shared" si="0"/>
        <v>46120</v>
      </c>
      <c r="F19" s="142" t="s">
        <v>702</v>
      </c>
      <c r="G19" s="143" t="s">
        <v>822</v>
      </c>
      <c r="H19" s="144">
        <f t="shared" si="6"/>
        <v>46128</v>
      </c>
      <c r="I19" s="144">
        <f t="shared" si="7"/>
        <v>46141</v>
      </c>
      <c r="J19" s="144">
        <f t="shared" si="8"/>
        <v>46145</v>
      </c>
      <c r="K19" s="143">
        <f t="shared" si="9"/>
        <v>46149</v>
      </c>
    </row>
    <row r="20" spans="1:12" s="127" customFormat="1" ht="15.75" customHeight="1">
      <c r="A20" s="367"/>
      <c r="B20" s="273" t="s">
        <v>296</v>
      </c>
      <c r="C20" s="186" t="s">
        <v>545</v>
      </c>
      <c r="D20" s="142">
        <f t="shared" si="4"/>
        <v>46125</v>
      </c>
      <c r="E20" s="143">
        <f t="shared" si="0"/>
        <v>46127</v>
      </c>
      <c r="F20" s="142" t="s">
        <v>703</v>
      </c>
      <c r="G20" s="143" t="s">
        <v>823</v>
      </c>
      <c r="H20" s="144">
        <f t="shared" si="6"/>
        <v>46135</v>
      </c>
      <c r="I20" s="144">
        <f t="shared" ref="I20:I21" si="10">H20+13</f>
        <v>46148</v>
      </c>
      <c r="J20" s="144">
        <f t="shared" ref="J20:J21" si="11">H20+17</f>
        <v>46152</v>
      </c>
      <c r="K20" s="143">
        <f t="shared" ref="K20:K21" si="12">H20+21</f>
        <v>46156</v>
      </c>
    </row>
    <row r="21" spans="1:12" s="127" customFormat="1" ht="15.75" customHeight="1">
      <c r="A21" s="367"/>
      <c r="B21" s="273" t="s">
        <v>293</v>
      </c>
      <c r="C21" s="186" t="s">
        <v>832</v>
      </c>
      <c r="D21" s="142">
        <f t="shared" si="4"/>
        <v>46132</v>
      </c>
      <c r="E21" s="143">
        <f t="shared" si="0"/>
        <v>46134</v>
      </c>
      <c r="F21" s="142" t="s">
        <v>814</v>
      </c>
      <c r="G21" s="143" t="s">
        <v>823</v>
      </c>
      <c r="H21" s="144">
        <f t="shared" si="6"/>
        <v>46142</v>
      </c>
      <c r="I21" s="144">
        <f t="shared" si="10"/>
        <v>46155</v>
      </c>
      <c r="J21" s="144">
        <f t="shared" si="11"/>
        <v>46159</v>
      </c>
      <c r="K21" s="143">
        <f t="shared" si="12"/>
        <v>46163</v>
      </c>
    </row>
    <row r="22" spans="1:12" s="127" customFormat="1" ht="15.75" customHeight="1" thickBot="1">
      <c r="A22" s="368"/>
      <c r="B22" s="272" t="s">
        <v>294</v>
      </c>
      <c r="C22" s="148" t="s">
        <v>833</v>
      </c>
      <c r="D22" s="147">
        <f t="shared" si="4"/>
        <v>46139</v>
      </c>
      <c r="E22" s="148">
        <f>D22+2</f>
        <v>46141</v>
      </c>
      <c r="F22" s="147" t="s">
        <v>774</v>
      </c>
      <c r="G22" s="148" t="s">
        <v>766</v>
      </c>
      <c r="H22" s="149">
        <f t="shared" si="6"/>
        <v>46149</v>
      </c>
      <c r="I22" s="149">
        <f t="shared" ref="I22" si="13">H22+13</f>
        <v>46162</v>
      </c>
      <c r="J22" s="149">
        <f t="shared" ref="J22" si="14">H22+17</f>
        <v>46166</v>
      </c>
      <c r="K22" s="148">
        <f t="shared" ref="K22" si="15">H22+21</f>
        <v>46170</v>
      </c>
      <c r="L22" s="251"/>
    </row>
    <row r="23" spans="1:12" s="201" customFormat="1" ht="15.75" customHeight="1" thickBot="1"/>
    <row r="24" spans="1:12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76"/>
      <c r="G24" s="377"/>
      <c r="H24" s="187" t="s">
        <v>280</v>
      </c>
      <c r="I24" s="227" t="s">
        <v>691</v>
      </c>
      <c r="J24" s="227" t="s">
        <v>692</v>
      </c>
      <c r="K24" s="228" t="s">
        <v>693</v>
      </c>
    </row>
    <row r="25" spans="1:12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79" t="s">
        <v>373</v>
      </c>
      <c r="G25" s="380"/>
      <c r="H25" s="214" t="s">
        <v>374</v>
      </c>
      <c r="I25" s="232" t="s">
        <v>694</v>
      </c>
      <c r="J25" s="232" t="s">
        <v>695</v>
      </c>
      <c r="K25" s="247" t="s">
        <v>696</v>
      </c>
    </row>
    <row r="26" spans="1:12" s="14" customFormat="1" ht="15" customHeight="1">
      <c r="A26" s="371"/>
      <c r="B26" s="374"/>
      <c r="C26" s="375"/>
      <c r="D26" s="140" t="s">
        <v>58</v>
      </c>
      <c r="E26" s="155" t="s">
        <v>290</v>
      </c>
      <c r="F26" s="381"/>
      <c r="G26" s="382"/>
      <c r="H26" s="189" t="s">
        <v>697</v>
      </c>
      <c r="I26" s="232" t="s">
        <v>698</v>
      </c>
      <c r="J26" s="232" t="s">
        <v>698</v>
      </c>
      <c r="K26" s="247" t="s">
        <v>698</v>
      </c>
    </row>
    <row r="27" spans="1:12" s="14" customFormat="1" ht="15" customHeight="1">
      <c r="A27" s="366" t="s">
        <v>56</v>
      </c>
      <c r="B27" s="273" t="s">
        <v>313</v>
      </c>
      <c r="C27" s="186" t="s">
        <v>544</v>
      </c>
      <c r="D27" s="300" t="s">
        <v>295</v>
      </c>
      <c r="E27" s="143"/>
      <c r="F27" s="142" t="s">
        <v>703</v>
      </c>
      <c r="G27" s="143" t="s">
        <v>775</v>
      </c>
      <c r="H27" s="144">
        <v>46093</v>
      </c>
      <c r="I27" s="144">
        <f t="shared" ref="I27:I35" si="16">H27+13</f>
        <v>46106</v>
      </c>
      <c r="J27" s="144">
        <f t="shared" ref="J27:J35" si="17">H27+17</f>
        <v>46110</v>
      </c>
      <c r="K27" s="143">
        <f t="shared" ref="K27:K35" si="18">H27+21</f>
        <v>46114</v>
      </c>
    </row>
    <row r="28" spans="1:12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19">D28+3</f>
        <v>46095</v>
      </c>
      <c r="F28" s="142" t="s">
        <v>814</v>
      </c>
      <c r="G28" s="143" t="s">
        <v>775</v>
      </c>
      <c r="H28" s="144">
        <f t="shared" ref="H28:H35" si="20">H27+7</f>
        <v>46100</v>
      </c>
      <c r="I28" s="144">
        <f t="shared" si="16"/>
        <v>46113</v>
      </c>
      <c r="J28" s="144">
        <f t="shared" si="17"/>
        <v>46117</v>
      </c>
      <c r="K28" s="143">
        <f t="shared" si="18"/>
        <v>46121</v>
      </c>
    </row>
    <row r="29" spans="1:12" s="14" customFormat="1" ht="15" customHeight="1">
      <c r="A29" s="367"/>
      <c r="B29" s="273" t="s">
        <v>396</v>
      </c>
      <c r="C29" s="186" t="s">
        <v>761</v>
      </c>
      <c r="D29" s="142">
        <f t="shared" ref="D29:D35" si="21">D28+7</f>
        <v>46099</v>
      </c>
      <c r="E29" s="143">
        <f t="shared" si="19"/>
        <v>46102</v>
      </c>
      <c r="F29" s="142" t="s">
        <v>774</v>
      </c>
      <c r="G29" s="143" t="s">
        <v>558</v>
      </c>
      <c r="H29" s="144">
        <f t="shared" si="20"/>
        <v>46107</v>
      </c>
      <c r="I29" s="144">
        <f t="shared" si="16"/>
        <v>46120</v>
      </c>
      <c r="J29" s="144">
        <f t="shared" si="17"/>
        <v>46124</v>
      </c>
      <c r="K29" s="143">
        <f t="shared" si="18"/>
        <v>46128</v>
      </c>
    </row>
    <row r="30" spans="1:12" s="14" customFormat="1" ht="15" customHeight="1">
      <c r="A30" s="367"/>
      <c r="B30" s="273" t="s">
        <v>315</v>
      </c>
      <c r="C30" s="186" t="s">
        <v>545</v>
      </c>
      <c r="D30" s="142">
        <f t="shared" si="21"/>
        <v>46106</v>
      </c>
      <c r="E30" s="143">
        <f t="shared" si="19"/>
        <v>46109</v>
      </c>
      <c r="F30" s="142" t="s">
        <v>700</v>
      </c>
      <c r="G30" s="143" t="s">
        <v>820</v>
      </c>
      <c r="H30" s="144">
        <f t="shared" si="20"/>
        <v>46114</v>
      </c>
      <c r="I30" s="144">
        <f t="shared" si="16"/>
        <v>46127</v>
      </c>
      <c r="J30" s="144">
        <f t="shared" si="17"/>
        <v>46131</v>
      </c>
      <c r="K30" s="143">
        <f t="shared" si="18"/>
        <v>46135</v>
      </c>
    </row>
    <row r="31" spans="1:12" s="14" customFormat="1" ht="15" customHeight="1">
      <c r="A31" s="367"/>
      <c r="B31" s="273" t="s">
        <v>312</v>
      </c>
      <c r="C31" s="186" t="s">
        <v>545</v>
      </c>
      <c r="D31" s="142">
        <f t="shared" si="21"/>
        <v>46113</v>
      </c>
      <c r="E31" s="143">
        <f t="shared" si="19"/>
        <v>46116</v>
      </c>
      <c r="F31" s="142" t="s">
        <v>701</v>
      </c>
      <c r="G31" s="143" t="s">
        <v>821</v>
      </c>
      <c r="H31" s="144">
        <f t="shared" si="20"/>
        <v>46121</v>
      </c>
      <c r="I31" s="144">
        <f t="shared" si="16"/>
        <v>46134</v>
      </c>
      <c r="J31" s="144">
        <f t="shared" si="17"/>
        <v>46138</v>
      </c>
      <c r="K31" s="143">
        <f t="shared" si="18"/>
        <v>46142</v>
      </c>
    </row>
    <row r="32" spans="1:12" s="14" customFormat="1" ht="15" customHeight="1">
      <c r="A32" s="367"/>
      <c r="B32" s="273" t="s">
        <v>396</v>
      </c>
      <c r="C32" s="186" t="s">
        <v>762</v>
      </c>
      <c r="D32" s="142">
        <f t="shared" si="21"/>
        <v>46120</v>
      </c>
      <c r="E32" s="143">
        <f t="shared" si="19"/>
        <v>46123</v>
      </c>
      <c r="F32" s="142" t="s">
        <v>702</v>
      </c>
      <c r="G32" s="143" t="s">
        <v>822</v>
      </c>
      <c r="H32" s="144">
        <f t="shared" si="20"/>
        <v>46128</v>
      </c>
      <c r="I32" s="144">
        <f t="shared" si="16"/>
        <v>46141</v>
      </c>
      <c r="J32" s="144">
        <f t="shared" si="17"/>
        <v>46145</v>
      </c>
      <c r="K32" s="143">
        <f t="shared" si="18"/>
        <v>46149</v>
      </c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21"/>
        <v>46127</v>
      </c>
      <c r="E33" s="143">
        <f t="shared" si="19"/>
        <v>46130</v>
      </c>
      <c r="F33" s="142" t="s">
        <v>703</v>
      </c>
      <c r="G33" s="143" t="s">
        <v>823</v>
      </c>
      <c r="H33" s="144">
        <f t="shared" si="20"/>
        <v>46135</v>
      </c>
      <c r="I33" s="144">
        <f t="shared" si="16"/>
        <v>46148</v>
      </c>
      <c r="J33" s="144">
        <f t="shared" si="17"/>
        <v>46152</v>
      </c>
      <c r="K33" s="143">
        <f t="shared" si="18"/>
        <v>46156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21"/>
        <v>46134</v>
      </c>
      <c r="E34" s="143">
        <f t="shared" si="19"/>
        <v>46137</v>
      </c>
      <c r="F34" s="142" t="s">
        <v>814</v>
      </c>
      <c r="G34" s="143" t="s">
        <v>823</v>
      </c>
      <c r="H34" s="144">
        <f t="shared" si="20"/>
        <v>46142</v>
      </c>
      <c r="I34" s="144">
        <f t="shared" si="16"/>
        <v>46155</v>
      </c>
      <c r="J34" s="144">
        <f t="shared" si="17"/>
        <v>46159</v>
      </c>
      <c r="K34" s="143">
        <f t="shared" si="18"/>
        <v>46163</v>
      </c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21"/>
        <v>46141</v>
      </c>
      <c r="E35" s="148">
        <f t="shared" si="19"/>
        <v>46144</v>
      </c>
      <c r="F35" s="147" t="s">
        <v>774</v>
      </c>
      <c r="G35" s="148" t="s">
        <v>766</v>
      </c>
      <c r="H35" s="149">
        <f t="shared" si="20"/>
        <v>46149</v>
      </c>
      <c r="I35" s="149">
        <f t="shared" si="16"/>
        <v>46162</v>
      </c>
      <c r="J35" s="149">
        <f t="shared" si="17"/>
        <v>46166</v>
      </c>
      <c r="K35" s="148">
        <f t="shared" si="18"/>
        <v>46170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321</v>
      </c>
      <c r="F37" s="376"/>
      <c r="G37" s="377"/>
      <c r="H37" s="187" t="s">
        <v>321</v>
      </c>
      <c r="I37" s="227" t="s">
        <v>691</v>
      </c>
      <c r="J37" s="227" t="s">
        <v>692</v>
      </c>
      <c r="K37" s="228" t="s">
        <v>693</v>
      </c>
    </row>
    <row r="38" spans="1:16379" s="127" customFormat="1" ht="15.75" customHeight="1">
      <c r="A38" s="370" t="s">
        <v>283</v>
      </c>
      <c r="B38" s="372"/>
      <c r="C38" s="373"/>
      <c r="D38" s="136" t="s">
        <v>284</v>
      </c>
      <c r="E38" s="139" t="s">
        <v>287</v>
      </c>
      <c r="F38" s="379" t="s">
        <v>373</v>
      </c>
      <c r="G38" s="380"/>
      <c r="H38" s="189" t="s">
        <v>374</v>
      </c>
      <c r="I38" s="232" t="s">
        <v>704</v>
      </c>
      <c r="J38" s="232" t="s">
        <v>705</v>
      </c>
      <c r="K38" s="247" t="s">
        <v>706</v>
      </c>
    </row>
    <row r="39" spans="1:16379" s="127" customFormat="1" ht="15.75" customHeight="1">
      <c r="A39" s="371"/>
      <c r="B39" s="374"/>
      <c r="C39" s="375"/>
      <c r="D39" s="140" t="s">
        <v>63</v>
      </c>
      <c r="E39" s="155" t="s">
        <v>327</v>
      </c>
      <c r="F39" s="381"/>
      <c r="G39" s="382"/>
      <c r="H39" s="189" t="s">
        <v>707</v>
      </c>
      <c r="I39" s="232" t="s">
        <v>698</v>
      </c>
      <c r="J39" s="232" t="s">
        <v>698</v>
      </c>
      <c r="K39" s="247" t="s">
        <v>698</v>
      </c>
    </row>
    <row r="40" spans="1:16379" s="127" customFormat="1" ht="15.75" customHeight="1">
      <c r="A40" s="366" t="s">
        <v>61</v>
      </c>
      <c r="B40" s="142" t="s">
        <v>299</v>
      </c>
      <c r="C40" s="186"/>
      <c r="D40" s="301" t="s">
        <v>830</v>
      </c>
      <c r="E40" s="303"/>
      <c r="F40" s="142" t="s">
        <v>814</v>
      </c>
      <c r="G40" s="143" t="s">
        <v>775</v>
      </c>
      <c r="H40" s="144">
        <v>46096</v>
      </c>
      <c r="I40" s="144">
        <f t="shared" ref="I40:I43" si="22">H40+17</f>
        <v>46113</v>
      </c>
      <c r="J40" s="144">
        <f t="shared" ref="J40:J43" si="23">H40+21</f>
        <v>46117</v>
      </c>
      <c r="K40" s="143">
        <f t="shared" ref="K40:K43" si="24">H40+25</f>
        <v>46121</v>
      </c>
    </row>
    <row r="41" spans="1:16379" s="127" customFormat="1" ht="15.75" customHeight="1">
      <c r="A41" s="367"/>
      <c r="B41" s="142" t="s">
        <v>785</v>
      </c>
      <c r="C41" s="186" t="s">
        <v>761</v>
      </c>
      <c r="D41" s="144">
        <v>46091</v>
      </c>
      <c r="E41" s="143">
        <f t="shared" ref="E41:E48" si="25">D41+8</f>
        <v>46099</v>
      </c>
      <c r="F41" s="142" t="s">
        <v>774</v>
      </c>
      <c r="G41" s="143" t="s">
        <v>558</v>
      </c>
      <c r="H41" s="144">
        <f t="shared" ref="H41:H47" si="26">H40+7</f>
        <v>46103</v>
      </c>
      <c r="I41" s="144">
        <f t="shared" si="22"/>
        <v>46120</v>
      </c>
      <c r="J41" s="144">
        <f t="shared" si="23"/>
        <v>46124</v>
      </c>
      <c r="K41" s="143">
        <f t="shared" si="24"/>
        <v>46128</v>
      </c>
    </row>
    <row r="42" spans="1:16379" s="127" customFormat="1" ht="15.75" customHeight="1">
      <c r="A42" s="367"/>
      <c r="B42" s="142" t="s">
        <v>329</v>
      </c>
      <c r="C42" s="186" t="s">
        <v>783</v>
      </c>
      <c r="D42" s="144">
        <f t="shared" ref="D42:D48" si="27">D41+7</f>
        <v>46098</v>
      </c>
      <c r="E42" s="143">
        <f t="shared" si="25"/>
        <v>46106</v>
      </c>
      <c r="F42" s="142" t="s">
        <v>700</v>
      </c>
      <c r="G42" s="143" t="s">
        <v>820</v>
      </c>
      <c r="H42" s="144">
        <f t="shared" si="26"/>
        <v>46110</v>
      </c>
      <c r="I42" s="144">
        <f t="shared" si="22"/>
        <v>46127</v>
      </c>
      <c r="J42" s="144">
        <f t="shared" si="23"/>
        <v>46131</v>
      </c>
      <c r="K42" s="143">
        <f t="shared" si="24"/>
        <v>46135</v>
      </c>
    </row>
    <row r="43" spans="1:16379" s="127" customFormat="1" ht="15.75" customHeight="1">
      <c r="A43" s="367"/>
      <c r="B43" s="142" t="s">
        <v>785</v>
      </c>
      <c r="C43" s="186" t="s">
        <v>762</v>
      </c>
      <c r="D43" s="144">
        <f t="shared" si="27"/>
        <v>46105</v>
      </c>
      <c r="E43" s="143">
        <f t="shared" si="25"/>
        <v>46113</v>
      </c>
      <c r="F43" s="142" t="s">
        <v>701</v>
      </c>
      <c r="G43" s="143" t="s">
        <v>821</v>
      </c>
      <c r="H43" s="144">
        <f t="shared" si="26"/>
        <v>46117</v>
      </c>
      <c r="I43" s="144">
        <f t="shared" si="22"/>
        <v>46134</v>
      </c>
      <c r="J43" s="144">
        <f t="shared" si="23"/>
        <v>46138</v>
      </c>
      <c r="K43" s="143">
        <f t="shared" si="24"/>
        <v>46142</v>
      </c>
    </row>
    <row r="44" spans="1:16379" s="127" customFormat="1" ht="15.75" customHeight="1">
      <c r="A44" s="367"/>
      <c r="B44" s="142" t="s">
        <v>329</v>
      </c>
      <c r="C44" s="186" t="s">
        <v>784</v>
      </c>
      <c r="D44" s="144">
        <f t="shared" si="27"/>
        <v>46112</v>
      </c>
      <c r="E44" s="143">
        <f t="shared" si="25"/>
        <v>46120</v>
      </c>
      <c r="F44" s="142" t="s">
        <v>702</v>
      </c>
      <c r="G44" s="143" t="s">
        <v>822</v>
      </c>
      <c r="H44" s="144">
        <f t="shared" si="26"/>
        <v>46124</v>
      </c>
      <c r="I44" s="144">
        <f t="shared" ref="I44:I45" si="28">H44+17</f>
        <v>46141</v>
      </c>
      <c r="J44" s="144">
        <f t="shared" ref="J44:J45" si="29">H44+21</f>
        <v>46145</v>
      </c>
      <c r="K44" s="143">
        <f t="shared" ref="K44:K45" si="30">H44+25</f>
        <v>46149</v>
      </c>
    </row>
    <row r="45" spans="1:16379" s="127" customFormat="1" ht="15.75" customHeight="1">
      <c r="A45" s="367"/>
      <c r="B45" s="142" t="s">
        <v>785</v>
      </c>
      <c r="C45" s="186" t="s">
        <v>763</v>
      </c>
      <c r="D45" s="144">
        <f t="shared" si="27"/>
        <v>46119</v>
      </c>
      <c r="E45" s="143">
        <f t="shared" si="25"/>
        <v>46127</v>
      </c>
      <c r="F45" s="142" t="s">
        <v>703</v>
      </c>
      <c r="G45" s="143" t="s">
        <v>823</v>
      </c>
      <c r="H45" s="144">
        <f t="shared" si="26"/>
        <v>46131</v>
      </c>
      <c r="I45" s="144">
        <f t="shared" si="28"/>
        <v>46148</v>
      </c>
      <c r="J45" s="144">
        <f t="shared" si="29"/>
        <v>46152</v>
      </c>
      <c r="K45" s="143">
        <f t="shared" si="30"/>
        <v>46156</v>
      </c>
    </row>
    <row r="46" spans="1:16379" s="127" customFormat="1" ht="15.75" customHeight="1">
      <c r="A46" s="367"/>
      <c r="B46" s="142" t="s">
        <v>329</v>
      </c>
      <c r="C46" s="186" t="s">
        <v>834</v>
      </c>
      <c r="D46" s="144">
        <f t="shared" si="27"/>
        <v>46126</v>
      </c>
      <c r="E46" s="143">
        <f t="shared" si="25"/>
        <v>46134</v>
      </c>
      <c r="F46" s="142" t="s">
        <v>814</v>
      </c>
      <c r="G46" s="143" t="s">
        <v>823</v>
      </c>
      <c r="H46" s="144">
        <f t="shared" si="26"/>
        <v>46138</v>
      </c>
      <c r="I46" s="144">
        <f t="shared" ref="I46" si="31">H46+17</f>
        <v>46155</v>
      </c>
      <c r="J46" s="144">
        <f t="shared" ref="J46" si="32">H46+21</f>
        <v>46159</v>
      </c>
      <c r="K46" s="143">
        <f t="shared" ref="K46" si="33">H46+25</f>
        <v>46163</v>
      </c>
    </row>
    <row r="47" spans="1:16379" s="127" customFormat="1" ht="15.75" customHeight="1">
      <c r="A47" s="367"/>
      <c r="B47" s="142" t="s">
        <v>785</v>
      </c>
      <c r="C47" s="186" t="s">
        <v>803</v>
      </c>
      <c r="D47" s="144">
        <f t="shared" si="27"/>
        <v>46133</v>
      </c>
      <c r="E47" s="143">
        <f t="shared" si="25"/>
        <v>46141</v>
      </c>
      <c r="F47" s="142" t="s">
        <v>774</v>
      </c>
      <c r="G47" s="143" t="s">
        <v>766</v>
      </c>
      <c r="H47" s="144">
        <f t="shared" si="26"/>
        <v>46145</v>
      </c>
      <c r="I47" s="144">
        <f t="shared" ref="I47" si="34">H47+17</f>
        <v>46162</v>
      </c>
      <c r="J47" s="144">
        <f t="shared" ref="J47" si="35">H47+21</f>
        <v>46166</v>
      </c>
      <c r="K47" s="143">
        <f t="shared" ref="K47" si="36">H47+25</f>
        <v>46170</v>
      </c>
    </row>
    <row r="48" spans="1:16379" s="127" customFormat="1" ht="15.75" customHeight="1" thickBot="1">
      <c r="A48" s="368"/>
      <c r="B48" s="147" t="s">
        <v>329</v>
      </c>
      <c r="C48" s="148" t="s">
        <v>835</v>
      </c>
      <c r="D48" s="149">
        <f t="shared" si="27"/>
        <v>46140</v>
      </c>
      <c r="E48" s="148">
        <f t="shared" si="25"/>
        <v>46148</v>
      </c>
      <c r="F48" s="147" t="s">
        <v>700</v>
      </c>
      <c r="G48" s="148" t="s">
        <v>863</v>
      </c>
      <c r="H48" s="149">
        <f>H47+7</f>
        <v>46152</v>
      </c>
      <c r="I48" s="149">
        <f>H48+17</f>
        <v>46169</v>
      </c>
      <c r="J48" s="149">
        <f>H48+21</f>
        <v>46173</v>
      </c>
      <c r="K48" s="148">
        <f>H48+25</f>
        <v>46177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331</v>
      </c>
      <c r="K51" s="157"/>
      <c r="L51" s="157"/>
      <c r="M51" s="157"/>
    </row>
    <row r="52" spans="1:206" s="156" customFormat="1" ht="15" customHeight="1">
      <c r="A52" s="369" t="s">
        <v>332</v>
      </c>
      <c r="B52" s="369"/>
      <c r="C52" s="369"/>
      <c r="D52" s="369"/>
      <c r="E52" s="369"/>
      <c r="F52" s="369"/>
      <c r="G52" s="369"/>
      <c r="H52" s="369"/>
      <c r="I52" s="158"/>
      <c r="J52" s="159"/>
    </row>
    <row r="53" spans="1:206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156" t="s">
        <v>333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334</v>
      </c>
      <c r="B56" s="43"/>
      <c r="C56" s="43"/>
      <c r="D56" s="43"/>
      <c r="E56" s="43"/>
      <c r="F56" s="164" t="s">
        <v>335</v>
      </c>
      <c r="G56" s="162"/>
      <c r="H56" s="162"/>
      <c r="I56" s="167"/>
      <c r="J56" s="167"/>
    </row>
    <row r="57" spans="1:206" s="127" customFormat="1" ht="15" customHeight="1">
      <c r="A57" s="165" t="s">
        <v>336</v>
      </c>
      <c r="B57" s="1"/>
      <c r="C57" s="1"/>
      <c r="D57" s="1"/>
      <c r="E57" s="166"/>
      <c r="F57" s="1" t="s">
        <v>337</v>
      </c>
      <c r="G57" s="162"/>
      <c r="H57" s="162"/>
    </row>
    <row r="58" spans="1:206" s="127" customFormat="1" ht="15" customHeight="1">
      <c r="A58" s="1" t="s">
        <v>338</v>
      </c>
      <c r="B58" s="1"/>
      <c r="C58" s="1"/>
      <c r="D58" s="1"/>
      <c r="E58" s="166"/>
      <c r="F58" s="1" t="s">
        <v>339</v>
      </c>
      <c r="G58" s="162"/>
      <c r="H58" s="162"/>
    </row>
    <row r="59" spans="1:206" s="127" customFormat="1" ht="15" customHeight="1">
      <c r="A59" s="1" t="s">
        <v>340</v>
      </c>
      <c r="B59" s="1"/>
      <c r="C59" s="1"/>
      <c r="D59" s="166"/>
      <c r="E59" s="166"/>
      <c r="F59" s="1" t="s">
        <v>340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341</v>
      </c>
      <c r="B61" s="43"/>
      <c r="C61" s="1"/>
      <c r="D61" s="1"/>
      <c r="E61" s="1"/>
      <c r="F61" s="164" t="s">
        <v>341</v>
      </c>
      <c r="G61" s="162"/>
      <c r="H61" s="162"/>
      <c r="I61" s="1"/>
      <c r="J61" s="1"/>
    </row>
    <row r="62" spans="1:206" s="127" customFormat="1" ht="15" customHeight="1">
      <c r="A62" s="1" t="s">
        <v>342</v>
      </c>
      <c r="B62" s="1" t="s">
        <v>343</v>
      </c>
      <c r="C62" s="1"/>
      <c r="D62" s="1"/>
      <c r="E62" s="1"/>
      <c r="F62" s="1" t="s">
        <v>344</v>
      </c>
      <c r="G62" s="1" t="s">
        <v>345</v>
      </c>
      <c r="H62" s="1"/>
      <c r="I62" s="1"/>
      <c r="J62" s="1"/>
    </row>
    <row r="63" spans="1:206" s="127" customFormat="1" ht="15" customHeight="1">
      <c r="A63" s="1" t="s">
        <v>346</v>
      </c>
      <c r="B63" s="1" t="s">
        <v>347</v>
      </c>
      <c r="C63" s="1"/>
      <c r="D63" s="1"/>
      <c r="E63" s="1"/>
      <c r="F63" s="1" t="s">
        <v>348</v>
      </c>
      <c r="G63" s="1" t="s">
        <v>349</v>
      </c>
      <c r="H63" s="162"/>
      <c r="I63" s="1"/>
      <c r="J63" s="1"/>
    </row>
    <row r="64" spans="1:206" s="127" customFormat="1" ht="15" customHeight="1">
      <c r="A64" s="1" t="s">
        <v>350</v>
      </c>
      <c r="B64" s="1" t="s">
        <v>351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352</v>
      </c>
      <c r="B66" s="169" t="s">
        <v>116</v>
      </c>
      <c r="C66" s="1"/>
      <c r="D66" s="1"/>
      <c r="E66" s="1"/>
      <c r="F66" s="164" t="s">
        <v>352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353</v>
      </c>
      <c r="B67" s="1"/>
      <c r="C67" s="1"/>
      <c r="D67" s="1"/>
      <c r="E67" s="1"/>
      <c r="F67" s="1" t="s">
        <v>354</v>
      </c>
      <c r="G67" s="1"/>
      <c r="H67" s="168"/>
      <c r="I67" s="1"/>
      <c r="J67" s="1"/>
    </row>
    <row r="68" spans="1:12" s="127" customFormat="1" ht="15" customHeight="1">
      <c r="A68" s="170" t="s">
        <v>355</v>
      </c>
      <c r="B68" s="169"/>
      <c r="C68" s="1"/>
      <c r="D68" s="1"/>
      <c r="E68" s="1"/>
      <c r="F68" s="1" t="s">
        <v>356</v>
      </c>
      <c r="G68" s="1"/>
      <c r="H68" s="168"/>
      <c r="I68" s="1"/>
      <c r="J68" s="1"/>
    </row>
    <row r="69" spans="1:12" s="127" customFormat="1" ht="15" customHeight="1">
      <c r="A69" s="170" t="s">
        <v>357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358</v>
      </c>
      <c r="B71" s="169" t="s">
        <v>128</v>
      </c>
      <c r="C71" s="1"/>
      <c r="D71" s="1"/>
      <c r="E71" s="1"/>
      <c r="F71" s="164" t="s">
        <v>358</v>
      </c>
      <c r="G71" s="169" t="s">
        <v>128</v>
      </c>
      <c r="H71" s="1"/>
    </row>
    <row r="72" spans="1:12" s="127" customFormat="1" ht="15" customHeight="1">
      <c r="A72" s="170" t="s">
        <v>359</v>
      </c>
      <c r="B72" s="1"/>
      <c r="C72" s="1"/>
      <c r="D72" s="1"/>
      <c r="E72" s="1"/>
      <c r="F72" s="170" t="s">
        <v>360</v>
      </c>
      <c r="G72" s="1"/>
      <c r="H72" s="1"/>
    </row>
    <row r="73" spans="1:12" s="127" customFormat="1" ht="15" customHeight="1">
      <c r="A73" s="1" t="s">
        <v>361</v>
      </c>
      <c r="B73" s="1"/>
      <c r="C73" s="1"/>
      <c r="D73" s="1"/>
      <c r="E73" s="1"/>
      <c r="H73" s="1"/>
    </row>
    <row r="74" spans="1:12" s="127" customFormat="1" ht="15" customHeight="1">
      <c r="A74" s="170" t="s">
        <v>362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364</v>
      </c>
      <c r="G77" s="1" t="s">
        <v>365</v>
      </c>
      <c r="H77" s="1"/>
      <c r="I77" s="1"/>
      <c r="J77" s="1"/>
      <c r="K77" s="1"/>
      <c r="L77" s="1"/>
    </row>
    <row r="78" spans="1:12" s="127" customFormat="1" ht="15" customHeight="1">
      <c r="F78" s="1" t="s">
        <v>366</v>
      </c>
      <c r="G78" s="1" t="s">
        <v>367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H1"/>
    <mergeCell ref="A3:G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8AD66E58-B982-40C9-B363-206180A6CF81}"/>
    <hyperlink ref="A59" r:id="rId1" display="http://www.tslines.com/" xr:uid="{E55ACEE5-F83A-446A-9267-75E846FC96A5}"/>
    <hyperlink ref="F59" r:id="rId2" display="http://www.tslines.com/" xr:uid="{290DDC47-9219-4F70-B931-18AF2C2B3204}"/>
    <hyperlink ref="G71" r:id="rId3" xr:uid="{DA44D214-F681-45FE-BA40-B11AC6D23B2C}"/>
    <hyperlink ref="G76" r:id="rId4" xr:uid="{636F7CE5-FA27-4165-AB93-958C8A6E0015}"/>
    <hyperlink ref="B71" r:id="rId5" xr:uid="{DB3E1477-1EAC-46C8-9751-13F4D851BA8B}"/>
    <hyperlink ref="G66" r:id="rId6" display="mailto:cus.tslhph@tslines.com.vn" xr:uid="{D4884772-929A-4B45-9F46-2EBD4D98AFEA}"/>
    <hyperlink ref="B66" r:id="rId7" display="mailto:cus.tslhph@tslines.com.vn" xr:uid="{783A73C9-C64E-48F9-ABAE-C34D7C75A61D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0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708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369</v>
      </c>
      <c r="B10" s="201" t="s">
        <v>709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321</v>
      </c>
      <c r="F11" s="413"/>
      <c r="G11" s="387"/>
      <c r="H11" s="187" t="s">
        <v>321</v>
      </c>
      <c r="I11" s="276" t="s">
        <v>710</v>
      </c>
    </row>
    <row r="12" spans="1:204" s="127" customFormat="1" ht="15" customHeight="1">
      <c r="A12" s="370" t="s">
        <v>283</v>
      </c>
      <c r="B12" s="372"/>
      <c r="C12" s="373"/>
      <c r="D12" s="136" t="s">
        <v>284</v>
      </c>
      <c r="E12" s="139" t="s">
        <v>287</v>
      </c>
      <c r="F12" s="414" t="s">
        <v>373</v>
      </c>
      <c r="G12" s="389"/>
      <c r="H12" s="189" t="s">
        <v>374</v>
      </c>
      <c r="I12" s="191" t="s">
        <v>711</v>
      </c>
    </row>
    <row r="13" spans="1:204" s="127" customFormat="1" ht="15" customHeight="1">
      <c r="A13" s="371"/>
      <c r="B13" s="374"/>
      <c r="C13" s="375"/>
      <c r="D13" s="140" t="s">
        <v>63</v>
      </c>
      <c r="E13" s="155" t="s">
        <v>327</v>
      </c>
      <c r="F13" s="414"/>
      <c r="G13" s="389"/>
      <c r="H13" s="189" t="s">
        <v>327</v>
      </c>
      <c r="I13" s="212" t="s">
        <v>712</v>
      </c>
      <c r="K13" s="14"/>
    </row>
    <row r="14" spans="1:204" s="127" customFormat="1" ht="15" customHeight="1">
      <c r="A14" s="366" t="s">
        <v>61</v>
      </c>
      <c r="B14" s="142" t="s">
        <v>328</v>
      </c>
      <c r="C14" s="143" t="s">
        <v>297</v>
      </c>
      <c r="D14" s="144">
        <v>45965</v>
      </c>
      <c r="E14" s="143">
        <f t="shared" ref="E14:E16" si="0">D14+8</f>
        <v>45973</v>
      </c>
      <c r="F14" s="142" t="s">
        <v>713</v>
      </c>
      <c r="G14" s="143" t="s">
        <v>714</v>
      </c>
      <c r="H14" s="144">
        <v>45975</v>
      </c>
      <c r="I14" s="186">
        <f t="shared" ref="I14:I16" si="1">H14+19</f>
        <v>45994</v>
      </c>
      <c r="K14" s="14"/>
    </row>
    <row r="15" spans="1:204" s="127" customFormat="1" ht="15" customHeight="1">
      <c r="A15" s="367"/>
      <c r="B15" s="142" t="s">
        <v>329</v>
      </c>
      <c r="C15" s="186" t="s">
        <v>715</v>
      </c>
      <c r="D15" s="144">
        <f t="shared" ref="D15:D16" si="2">D14+7</f>
        <v>45972</v>
      </c>
      <c r="E15" s="143">
        <f t="shared" si="0"/>
        <v>45980</v>
      </c>
      <c r="F15" s="142" t="s">
        <v>299</v>
      </c>
      <c r="G15" s="143"/>
      <c r="H15" s="144">
        <f t="shared" ref="H15:H16" si="3">H14+7</f>
        <v>45982</v>
      </c>
      <c r="I15" s="186">
        <f t="shared" si="1"/>
        <v>46001</v>
      </c>
      <c r="K15" s="14"/>
    </row>
    <row r="16" spans="1:204" s="127" customFormat="1" ht="15" customHeight="1" thickBot="1">
      <c r="A16" s="368"/>
      <c r="B16" s="147" t="s">
        <v>328</v>
      </c>
      <c r="C16" s="148" t="s">
        <v>298</v>
      </c>
      <c r="D16" s="149">
        <f t="shared" si="2"/>
        <v>45979</v>
      </c>
      <c r="E16" s="148">
        <f t="shared" si="0"/>
        <v>45987</v>
      </c>
      <c r="F16" s="147" t="s">
        <v>716</v>
      </c>
      <c r="G16" s="148" t="s">
        <v>714</v>
      </c>
      <c r="H16" s="149">
        <f t="shared" si="3"/>
        <v>45989</v>
      </c>
      <c r="I16" s="148">
        <f t="shared" si="1"/>
        <v>46008</v>
      </c>
      <c r="K16" s="14"/>
    </row>
    <row r="17" spans="1:11" s="127" customFormat="1" ht="1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s="127" customFormat="1" ht="15" customHeight="1">
      <c r="J18" s="14"/>
      <c r="K18" s="14"/>
    </row>
    <row r="19" spans="1:11" s="156" customFormat="1" ht="15" customHeight="1">
      <c r="A19" s="156" t="s">
        <v>331</v>
      </c>
      <c r="J19" s="157"/>
      <c r="K19" s="157"/>
    </row>
    <row r="20" spans="1:11" s="156" customFormat="1" ht="15" customHeight="1">
      <c r="A20" s="369" t="s">
        <v>332</v>
      </c>
      <c r="B20" s="369"/>
      <c r="C20" s="369"/>
      <c r="D20" s="369"/>
      <c r="E20" s="369"/>
      <c r="F20" s="369"/>
      <c r="G20" s="369"/>
      <c r="H20" s="369"/>
      <c r="I20" s="158"/>
    </row>
    <row r="21" spans="1:11" s="156" customFormat="1" ht="15" customHeight="1">
      <c r="A21" s="369"/>
      <c r="B21" s="369"/>
      <c r="C21" s="369"/>
      <c r="D21" s="369"/>
      <c r="E21" s="369"/>
      <c r="F21" s="369"/>
      <c r="G21" s="369"/>
      <c r="H21" s="369"/>
      <c r="I21" s="158"/>
    </row>
    <row r="22" spans="1:11" s="156" customFormat="1" ht="15" customHeight="1">
      <c r="A22" s="156" t="s">
        <v>333</v>
      </c>
      <c r="B22" s="160"/>
      <c r="G22" s="158"/>
      <c r="H22" s="158"/>
      <c r="I22" s="158"/>
    </row>
    <row r="23" spans="1:11" s="127" customFormat="1" ht="15" customHeight="1">
      <c r="A23" s="161"/>
      <c r="B23" s="43"/>
      <c r="C23" s="1"/>
      <c r="D23" s="1"/>
      <c r="E23" s="1"/>
      <c r="F23" s="1"/>
      <c r="G23" s="162"/>
      <c r="H23" s="162"/>
      <c r="I23" s="162"/>
    </row>
    <row r="24" spans="1:11" s="127" customFormat="1" ht="15" customHeight="1">
      <c r="A24" s="164" t="s">
        <v>334</v>
      </c>
      <c r="B24" s="43"/>
      <c r="C24" s="43"/>
      <c r="D24" s="43"/>
      <c r="E24" s="43"/>
      <c r="F24" s="164" t="s">
        <v>335</v>
      </c>
      <c r="G24" s="162"/>
      <c r="H24" s="162"/>
      <c r="I24" s="167"/>
      <c r="J24" s="167"/>
    </row>
    <row r="25" spans="1:11" s="127" customFormat="1" ht="15" customHeight="1">
      <c r="A25" s="165" t="s">
        <v>336</v>
      </c>
      <c r="B25" s="1"/>
      <c r="C25" s="1"/>
      <c r="D25" s="1"/>
      <c r="E25" s="166"/>
      <c r="F25" s="1" t="s">
        <v>337</v>
      </c>
      <c r="G25" s="162"/>
      <c r="H25" s="162"/>
    </row>
    <row r="26" spans="1:11" s="127" customFormat="1" ht="15" customHeight="1">
      <c r="A26" s="1" t="s">
        <v>338</v>
      </c>
      <c r="B26" s="1"/>
      <c r="C26" s="1"/>
      <c r="D26" s="1"/>
      <c r="E26" s="166"/>
      <c r="F26" s="1" t="s">
        <v>339</v>
      </c>
      <c r="G26" s="162"/>
      <c r="H26" s="162"/>
    </row>
    <row r="27" spans="1:11" s="127" customFormat="1" ht="15" customHeight="1">
      <c r="A27" s="1" t="s">
        <v>340</v>
      </c>
      <c r="B27" s="1"/>
      <c r="C27" s="1"/>
      <c r="D27" s="166"/>
      <c r="E27" s="166"/>
      <c r="F27" s="1" t="s">
        <v>340</v>
      </c>
      <c r="G27" s="162"/>
      <c r="H27" s="162"/>
    </row>
    <row r="28" spans="1:11" s="127" customFormat="1" ht="15" customHeight="1">
      <c r="A28" s="1"/>
      <c r="B28" s="1"/>
      <c r="C28" s="1"/>
      <c r="D28" s="166"/>
      <c r="E28" s="166"/>
      <c r="F28" s="1"/>
      <c r="G28" s="162"/>
      <c r="H28" s="162"/>
      <c r="I28" s="1"/>
      <c r="J28" s="1"/>
    </row>
    <row r="29" spans="1:11" s="127" customFormat="1" ht="15" customHeight="1">
      <c r="A29" s="164" t="s">
        <v>341</v>
      </c>
      <c r="B29" s="43"/>
      <c r="C29" s="1"/>
      <c r="D29" s="1"/>
      <c r="E29" s="1"/>
      <c r="F29" s="164" t="s">
        <v>341</v>
      </c>
      <c r="G29" s="162"/>
      <c r="H29" s="162"/>
      <c r="I29" s="1"/>
      <c r="J29" s="1"/>
    </row>
    <row r="30" spans="1:11" s="127" customFormat="1" ht="15" customHeight="1">
      <c r="A30" s="1" t="s">
        <v>619</v>
      </c>
      <c r="B30" s="1" t="s">
        <v>620</v>
      </c>
      <c r="C30" s="1"/>
      <c r="D30" s="1"/>
      <c r="E30" s="1"/>
      <c r="F30" s="1" t="s">
        <v>344</v>
      </c>
      <c r="G30" s="1" t="s">
        <v>345</v>
      </c>
      <c r="H30" s="1"/>
      <c r="I30" s="1"/>
      <c r="J30" s="1"/>
    </row>
    <row r="31" spans="1:11" s="127" customFormat="1" ht="15" customHeight="1">
      <c r="A31" s="1" t="s">
        <v>342</v>
      </c>
      <c r="B31" s="1" t="s">
        <v>343</v>
      </c>
      <c r="C31" s="1"/>
      <c r="D31" s="1"/>
      <c r="E31" s="1"/>
      <c r="F31" s="1" t="s">
        <v>348</v>
      </c>
      <c r="G31" s="1" t="s">
        <v>349</v>
      </c>
      <c r="H31" s="162"/>
      <c r="I31" s="1"/>
      <c r="J31" s="1"/>
    </row>
    <row r="32" spans="1:11" s="127" customFormat="1" ht="15" customHeight="1">
      <c r="A32" s="1" t="s">
        <v>346</v>
      </c>
      <c r="B32" s="1" t="s">
        <v>347</v>
      </c>
      <c r="C32" s="1"/>
      <c r="D32" s="1"/>
      <c r="E32" s="1"/>
      <c r="H32" s="167"/>
      <c r="I32" s="1"/>
      <c r="J32" s="1"/>
    </row>
    <row r="33" spans="1:12" s="127" customFormat="1" ht="15" customHeight="1">
      <c r="A33" s="1" t="s">
        <v>350</v>
      </c>
      <c r="B33" s="1" t="s">
        <v>351</v>
      </c>
      <c r="C33" s="1"/>
      <c r="D33" s="1"/>
      <c r="E33" s="1"/>
      <c r="H33" s="167"/>
      <c r="I33" s="1"/>
      <c r="J33" s="1"/>
    </row>
    <row r="34" spans="1:12" s="127" customFormat="1" ht="15" customHeight="1">
      <c r="A34" s="1"/>
      <c r="B34" s="1"/>
      <c r="C34" s="1"/>
      <c r="D34" s="1"/>
      <c r="E34" s="1"/>
      <c r="G34" s="168"/>
      <c r="H34" s="168"/>
      <c r="I34" s="1"/>
      <c r="J34" s="1"/>
    </row>
    <row r="35" spans="1:12" s="127" customFormat="1" ht="15" customHeight="1">
      <c r="A35" s="164" t="s">
        <v>352</v>
      </c>
      <c r="B35" s="169" t="s">
        <v>116</v>
      </c>
      <c r="C35" s="1"/>
      <c r="D35" s="1"/>
      <c r="E35" s="1"/>
      <c r="F35" s="164" t="s">
        <v>352</v>
      </c>
      <c r="G35" s="169" t="s">
        <v>116</v>
      </c>
      <c r="H35" s="168"/>
      <c r="I35" s="1"/>
      <c r="J35" s="1"/>
    </row>
    <row r="36" spans="1:12" s="127" customFormat="1" ht="15" customHeight="1">
      <c r="A36" s="170" t="s">
        <v>353</v>
      </c>
      <c r="B36" s="1"/>
      <c r="C36" s="1"/>
      <c r="D36" s="1"/>
      <c r="E36" s="1"/>
      <c r="F36" s="1" t="s">
        <v>354</v>
      </c>
      <c r="G36" s="1"/>
      <c r="H36" s="168"/>
      <c r="I36" s="1"/>
      <c r="J36" s="1"/>
    </row>
    <row r="37" spans="1:12" s="127" customFormat="1" ht="15" customHeight="1">
      <c r="A37" s="170" t="s">
        <v>355</v>
      </c>
      <c r="B37" s="169"/>
      <c r="C37" s="1"/>
      <c r="D37" s="1"/>
      <c r="E37" s="1"/>
      <c r="F37" s="1" t="s">
        <v>356</v>
      </c>
      <c r="G37" s="1"/>
      <c r="H37" s="168"/>
      <c r="I37" s="1"/>
      <c r="J37" s="1"/>
    </row>
    <row r="38" spans="1:12" s="127" customFormat="1" ht="15" customHeight="1">
      <c r="A38" s="170" t="s">
        <v>357</v>
      </c>
      <c r="B38" s="169"/>
      <c r="C38" s="1"/>
      <c r="D38" s="1"/>
      <c r="E38" s="1"/>
      <c r="G38" s="168"/>
      <c r="H38" s="1"/>
      <c r="I38" s="1"/>
      <c r="J38" s="1"/>
    </row>
    <row r="39" spans="1:12" s="127" customFormat="1" ht="15" customHeight="1">
      <c r="A39" s="170"/>
      <c r="B39" s="169"/>
      <c r="C39" s="1"/>
      <c r="D39" s="1"/>
      <c r="E39" s="1"/>
      <c r="G39" s="168"/>
      <c r="H39" s="1"/>
    </row>
    <row r="40" spans="1:12" s="127" customFormat="1" ht="15" customHeight="1">
      <c r="A40" s="164" t="s">
        <v>358</v>
      </c>
      <c r="B40" s="169" t="s">
        <v>128</v>
      </c>
      <c r="C40" s="1"/>
      <c r="D40" s="1"/>
      <c r="E40" s="1"/>
      <c r="F40" s="164" t="s">
        <v>358</v>
      </c>
      <c r="G40" s="169" t="s">
        <v>128</v>
      </c>
      <c r="H40" s="1"/>
    </row>
    <row r="41" spans="1:12" s="127" customFormat="1" ht="15" customHeight="1">
      <c r="A41" s="170" t="s">
        <v>359</v>
      </c>
      <c r="B41" s="1"/>
      <c r="C41" s="1"/>
      <c r="D41" s="1"/>
      <c r="E41" s="1"/>
      <c r="F41" s="170" t="s">
        <v>360</v>
      </c>
      <c r="G41" s="1"/>
      <c r="H41" s="1"/>
    </row>
    <row r="42" spans="1:12" s="127" customFormat="1" ht="15" customHeight="1">
      <c r="A42" s="1" t="s">
        <v>361</v>
      </c>
      <c r="B42" s="1"/>
      <c r="C42" s="1"/>
      <c r="D42" s="1"/>
      <c r="E42" s="1"/>
      <c r="H42" s="1"/>
    </row>
    <row r="43" spans="1:12" s="127" customFormat="1" ht="15" customHeight="1">
      <c r="A43" s="170" t="s">
        <v>621</v>
      </c>
      <c r="B43" s="1"/>
      <c r="C43" s="1"/>
      <c r="D43" s="1"/>
      <c r="E43" s="1"/>
      <c r="G43" s="168"/>
      <c r="H43" s="1"/>
    </row>
    <row r="44" spans="1:12" s="127" customFormat="1" ht="15" customHeight="1">
      <c r="C44" s="1"/>
      <c r="D44" s="1"/>
      <c r="E44" s="1"/>
      <c r="G44" s="168"/>
      <c r="H44" s="1"/>
    </row>
    <row r="45" spans="1:12" s="127" customFormat="1" ht="15" customHeight="1">
      <c r="C45" s="1"/>
      <c r="D45" s="1"/>
      <c r="E45" s="1"/>
      <c r="F45" s="164" t="s">
        <v>363</v>
      </c>
      <c r="G45" s="169" t="s">
        <v>165</v>
      </c>
      <c r="H45" s="1"/>
      <c r="I45" s="1"/>
      <c r="J45" s="1"/>
      <c r="K45" s="1"/>
      <c r="L45" s="1"/>
    </row>
    <row r="46" spans="1:12" s="127" customFormat="1" ht="15" customHeight="1">
      <c r="C46" s="1"/>
      <c r="D46" s="1"/>
      <c r="E46" s="1"/>
      <c r="F46" s="1" t="s">
        <v>364</v>
      </c>
      <c r="G46" s="1" t="s">
        <v>365</v>
      </c>
      <c r="H46" s="1"/>
      <c r="I46" s="1"/>
      <c r="J46" s="1"/>
      <c r="K46" s="1"/>
      <c r="L46" s="1"/>
    </row>
    <row r="47" spans="1:12" s="127" customFormat="1" ht="15" customHeight="1">
      <c r="F47" s="1" t="s">
        <v>366</v>
      </c>
      <c r="G47" s="1" t="s">
        <v>367</v>
      </c>
      <c r="I47" s="1"/>
      <c r="J47" s="1"/>
      <c r="K47" s="1"/>
      <c r="L47" s="1"/>
    </row>
    <row r="48" spans="1:12" s="127" customFormat="1" ht="15" customHeight="1">
      <c r="H48" s="168"/>
    </row>
    <row r="49" spans="1:14" s="127" customFormat="1" ht="15" customHeight="1">
      <c r="H49" s="168"/>
    </row>
    <row r="50" spans="1:14" s="127" customFormat="1" ht="15" customHeight="1">
      <c r="H50" s="168"/>
    </row>
    <row r="51" spans="1:14" s="127" customFormat="1" ht="15" customHeight="1">
      <c r="G51" s="168"/>
      <c r="H51" s="168"/>
      <c r="M51" s="9"/>
      <c r="N51" s="9"/>
    </row>
    <row r="52" spans="1:14" ht="15" customHeight="1">
      <c r="M52" s="9"/>
      <c r="N52" s="9"/>
    </row>
    <row r="54" spans="1:14" ht="15" customHeight="1">
      <c r="A54" s="127"/>
      <c r="B54" s="127"/>
      <c r="C54" s="127"/>
      <c r="D54" s="127"/>
      <c r="E54" s="127"/>
      <c r="F54" s="127"/>
      <c r="G54" s="168"/>
      <c r="H54" s="168"/>
      <c r="I54" s="127"/>
      <c r="J54" s="127"/>
    </row>
    <row r="55" spans="1:14" ht="15" customHeight="1">
      <c r="A55" s="127"/>
      <c r="B55" s="127"/>
      <c r="C55" s="127"/>
      <c r="D55" s="127"/>
      <c r="E55" s="127"/>
      <c r="F55" s="127"/>
      <c r="G55" s="168"/>
      <c r="H55" s="168"/>
      <c r="I55" s="127"/>
      <c r="J55" s="127"/>
    </row>
    <row r="56" spans="1:14" ht="15" customHeight="1">
      <c r="A56" s="127"/>
      <c r="B56" s="127"/>
      <c r="C56" s="127"/>
      <c r="D56" s="127"/>
      <c r="E56" s="127"/>
      <c r="F56" s="127"/>
      <c r="G56" s="168"/>
      <c r="H56" s="168"/>
      <c r="I56" s="127"/>
      <c r="J56" s="127"/>
    </row>
    <row r="57" spans="1:14" ht="15" customHeight="1">
      <c r="A57" s="127"/>
      <c r="B57" s="127"/>
      <c r="C57" s="127"/>
      <c r="D57" s="127"/>
      <c r="E57" s="127"/>
      <c r="F57" s="127"/>
      <c r="G57" s="168"/>
      <c r="H57" s="168"/>
      <c r="I57" s="127"/>
      <c r="J57" s="127"/>
    </row>
    <row r="58" spans="1:14" ht="15" customHeight="1">
      <c r="A58" s="127"/>
      <c r="B58" s="127"/>
      <c r="C58" s="127"/>
      <c r="D58" s="127"/>
      <c r="E58" s="127"/>
      <c r="F58" s="127"/>
      <c r="G58" s="168"/>
      <c r="H58" s="168"/>
      <c r="I58" s="127"/>
      <c r="J58" s="127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</sheetData>
  <mergeCells count="13">
    <mergeCell ref="A20:H21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16"/>
    <mergeCell ref="D6:E6"/>
    <mergeCell ref="D7:E7"/>
  </mergeCells>
  <hyperlinks>
    <hyperlink ref="A2" location="MENU!A1" display="BACK TO MENU" xr:uid="{96B6D265-63DB-42A7-8405-D41E0A65A6BE}"/>
    <hyperlink ref="A27" r:id="rId1" display="http://www.tslines.com/" xr:uid="{40C760D1-35BE-43CD-9408-0C0D84C012C8}"/>
    <hyperlink ref="F27" r:id="rId2" display="http://www.tslines.com/" xr:uid="{BD670B92-12D9-4A6C-9DFC-5F16BF616FAF}"/>
    <hyperlink ref="G40" r:id="rId3" xr:uid="{625CD823-0305-4880-B278-9B1A21EDF81E}"/>
    <hyperlink ref="G45" r:id="rId4" xr:uid="{58FA4E5E-E384-4AB2-9D27-315A073D2A28}"/>
    <hyperlink ref="B40" r:id="rId5" xr:uid="{01CACCEE-CDFC-4AC8-A4FA-53CA46F83451}"/>
    <hyperlink ref="G35" r:id="rId6" display="mailto:cus.tslhph@tslines.com.vn" xr:uid="{CC6BC51B-B7DB-49DB-B720-ACD359E132AF}"/>
    <hyperlink ref="B35" r:id="rId7" display="mailto:cus.tslhph@tslines.com.vn" xr:uid="{80734B25-D11F-41F2-A94A-D6CFB5464D8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8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717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369</v>
      </c>
      <c r="B10" s="201" t="s">
        <v>718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6"/>
      <c r="G11" s="387"/>
      <c r="H11" s="133" t="s">
        <v>280</v>
      </c>
      <c r="I11" s="283" t="s">
        <v>719</v>
      </c>
    </row>
    <row r="12" spans="1:204" s="174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88" t="s">
        <v>373</v>
      </c>
      <c r="G12" s="389"/>
      <c r="H12" s="195" t="s">
        <v>374</v>
      </c>
      <c r="I12" s="284" t="s">
        <v>720</v>
      </c>
    </row>
    <row r="13" spans="1:204" s="174" customFormat="1" ht="15" customHeight="1">
      <c r="A13" s="378"/>
      <c r="B13" s="374"/>
      <c r="C13" s="375"/>
      <c r="D13" s="140" t="s">
        <v>288</v>
      </c>
      <c r="E13" s="209" t="s">
        <v>290</v>
      </c>
      <c r="F13" s="388"/>
      <c r="G13" s="389"/>
      <c r="H13" s="231" t="s">
        <v>290</v>
      </c>
      <c r="I13" s="285" t="s">
        <v>721</v>
      </c>
    </row>
    <row r="14" spans="1:204" s="174" customFormat="1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273" t="s">
        <v>864</v>
      </c>
      <c r="G14" s="186" t="s">
        <v>866</v>
      </c>
      <c r="H14" s="415" t="s">
        <v>422</v>
      </c>
      <c r="I14" s="275"/>
    </row>
    <row r="15" spans="1:204" s="174" customFormat="1" ht="15" customHeight="1">
      <c r="A15" s="367"/>
      <c r="B15" s="273" t="s">
        <v>293</v>
      </c>
      <c r="C15" s="186" t="s">
        <v>780</v>
      </c>
      <c r="D15" s="142">
        <f t="shared" ref="D15:D22" si="1">D14+7</f>
        <v>46090</v>
      </c>
      <c r="E15" s="143">
        <f t="shared" si="0"/>
        <v>46092</v>
      </c>
      <c r="F15" s="273" t="s">
        <v>865</v>
      </c>
      <c r="G15" s="186"/>
      <c r="H15" s="185">
        <v>46098</v>
      </c>
      <c r="I15" s="275">
        <f t="shared" ref="I14:I21" si="2">H15+14</f>
        <v>46112</v>
      </c>
    </row>
    <row r="16" spans="1:204" s="174" customFormat="1" ht="15" customHeight="1">
      <c r="A16" s="367"/>
      <c r="B16" s="273" t="s">
        <v>294</v>
      </c>
      <c r="C16" s="186" t="s">
        <v>781</v>
      </c>
      <c r="D16" s="142">
        <f t="shared" si="1"/>
        <v>46097</v>
      </c>
      <c r="E16" s="143">
        <f t="shared" si="0"/>
        <v>46099</v>
      </c>
      <c r="F16" s="273" t="s">
        <v>723</v>
      </c>
      <c r="G16" s="186" t="s">
        <v>772</v>
      </c>
      <c r="H16" s="185">
        <f t="shared" ref="H15:H22" si="3">H15+7</f>
        <v>46105</v>
      </c>
      <c r="I16" s="275">
        <f t="shared" si="2"/>
        <v>46119</v>
      </c>
    </row>
    <row r="17" spans="1:10" s="174" customFormat="1" ht="15" customHeight="1">
      <c r="A17" s="367"/>
      <c r="B17" s="273" t="s">
        <v>296</v>
      </c>
      <c r="C17" s="186" t="s">
        <v>544</v>
      </c>
      <c r="D17" s="142">
        <f t="shared" si="1"/>
        <v>46104</v>
      </c>
      <c r="E17" s="143">
        <f t="shared" si="0"/>
        <v>46106</v>
      </c>
      <c r="F17" s="273" t="s">
        <v>724</v>
      </c>
      <c r="G17" s="186" t="s">
        <v>824</v>
      </c>
      <c r="H17" s="185">
        <f t="shared" si="3"/>
        <v>46112</v>
      </c>
      <c r="I17" s="275">
        <f t="shared" si="2"/>
        <v>46126</v>
      </c>
    </row>
    <row r="18" spans="1:10" s="174" customFormat="1" ht="15" customHeight="1">
      <c r="A18" s="367"/>
      <c r="B18" s="273" t="s">
        <v>293</v>
      </c>
      <c r="C18" s="186" t="s">
        <v>782</v>
      </c>
      <c r="D18" s="142">
        <f t="shared" si="1"/>
        <v>46111</v>
      </c>
      <c r="E18" s="143">
        <f t="shared" si="0"/>
        <v>46113</v>
      </c>
      <c r="F18" s="273" t="s">
        <v>725</v>
      </c>
      <c r="G18" s="186" t="s">
        <v>755</v>
      </c>
      <c r="H18" s="185">
        <f t="shared" si="3"/>
        <v>46119</v>
      </c>
      <c r="I18" s="275">
        <f t="shared" si="2"/>
        <v>46133</v>
      </c>
    </row>
    <row r="19" spans="1:10" s="174" customFormat="1" ht="15" customHeight="1">
      <c r="A19" s="367"/>
      <c r="B19" s="273" t="s">
        <v>294</v>
      </c>
      <c r="C19" s="186" t="s">
        <v>831</v>
      </c>
      <c r="D19" s="142">
        <f t="shared" si="1"/>
        <v>46118</v>
      </c>
      <c r="E19" s="143">
        <f t="shared" si="0"/>
        <v>46120</v>
      </c>
      <c r="F19" s="273" t="s">
        <v>722</v>
      </c>
      <c r="G19" s="186" t="s">
        <v>825</v>
      </c>
      <c r="H19" s="185">
        <f t="shared" si="3"/>
        <v>46126</v>
      </c>
      <c r="I19" s="275">
        <f t="shared" si="2"/>
        <v>46140</v>
      </c>
    </row>
    <row r="20" spans="1:10" s="174" customFormat="1" ht="15" customHeight="1">
      <c r="A20" s="367"/>
      <c r="B20" s="273" t="s">
        <v>296</v>
      </c>
      <c r="C20" s="186" t="s">
        <v>545</v>
      </c>
      <c r="D20" s="142">
        <f t="shared" si="1"/>
        <v>46125</v>
      </c>
      <c r="E20" s="143">
        <f t="shared" si="0"/>
        <v>46127</v>
      </c>
      <c r="F20" s="273" t="s">
        <v>299</v>
      </c>
      <c r="G20" s="186"/>
      <c r="H20" s="185">
        <f t="shared" si="3"/>
        <v>46133</v>
      </c>
      <c r="I20" s="275">
        <f t="shared" si="2"/>
        <v>46147</v>
      </c>
    </row>
    <row r="21" spans="1:10" s="174" customFormat="1" ht="15" customHeight="1">
      <c r="A21" s="367"/>
      <c r="B21" s="273" t="s">
        <v>293</v>
      </c>
      <c r="C21" s="186" t="s">
        <v>832</v>
      </c>
      <c r="D21" s="142">
        <f t="shared" si="1"/>
        <v>46132</v>
      </c>
      <c r="E21" s="143">
        <f t="shared" si="0"/>
        <v>46134</v>
      </c>
      <c r="F21" s="273" t="s">
        <v>865</v>
      </c>
      <c r="G21" s="186" t="s">
        <v>862</v>
      </c>
      <c r="H21" s="185">
        <f t="shared" si="3"/>
        <v>46140</v>
      </c>
      <c r="I21" s="275">
        <f t="shared" si="2"/>
        <v>46154</v>
      </c>
    </row>
    <row r="22" spans="1:10" s="174" customFormat="1" ht="15" customHeight="1" thickBot="1">
      <c r="A22" s="368"/>
      <c r="B22" s="272" t="s">
        <v>294</v>
      </c>
      <c r="C22" s="148" t="s">
        <v>833</v>
      </c>
      <c r="D22" s="147">
        <f t="shared" si="1"/>
        <v>46139</v>
      </c>
      <c r="E22" s="148">
        <f>D22+2</f>
        <v>46141</v>
      </c>
      <c r="F22" s="272" t="s">
        <v>723</v>
      </c>
      <c r="G22" s="148" t="s">
        <v>755</v>
      </c>
      <c r="H22" s="149">
        <f t="shared" si="3"/>
        <v>46147</v>
      </c>
      <c r="I22" s="286">
        <f t="shared" ref="I22" si="4">H22+14</f>
        <v>46161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76"/>
      <c r="G24" s="377"/>
      <c r="H24" s="133" t="s">
        <v>280</v>
      </c>
      <c r="I24" s="283" t="s">
        <v>719</v>
      </c>
      <c r="J24" s="127"/>
    </row>
    <row r="25" spans="1:10" s="174" customFormat="1" ht="15" customHeight="1">
      <c r="A25" s="378" t="s">
        <v>283</v>
      </c>
      <c r="B25" s="372"/>
      <c r="C25" s="373"/>
      <c r="D25" s="136" t="s">
        <v>284</v>
      </c>
      <c r="E25" s="139" t="s">
        <v>306</v>
      </c>
      <c r="F25" s="379" t="s">
        <v>373</v>
      </c>
      <c r="G25" s="380"/>
      <c r="H25" s="195" t="s">
        <v>374</v>
      </c>
      <c r="I25" s="284" t="s">
        <v>726</v>
      </c>
      <c r="J25" s="127"/>
    </row>
    <row r="26" spans="1:10" s="174" customFormat="1" ht="15" customHeight="1">
      <c r="A26" s="378"/>
      <c r="B26" s="374"/>
      <c r="C26" s="375"/>
      <c r="D26" s="140" t="s">
        <v>58</v>
      </c>
      <c r="E26" s="209" t="s">
        <v>290</v>
      </c>
      <c r="F26" s="381"/>
      <c r="G26" s="382"/>
      <c r="H26" s="231" t="s">
        <v>290</v>
      </c>
      <c r="I26" s="285" t="s">
        <v>721</v>
      </c>
      <c r="J26" s="127"/>
    </row>
    <row r="27" spans="1:10" s="174" customFormat="1" ht="15" customHeight="1">
      <c r="A27" s="366" t="s">
        <v>56</v>
      </c>
      <c r="B27" s="273" t="s">
        <v>313</v>
      </c>
      <c r="C27" s="186" t="s">
        <v>544</v>
      </c>
      <c r="D27" s="300" t="s">
        <v>295</v>
      </c>
      <c r="E27" s="143"/>
      <c r="F27" s="273" t="s">
        <v>864</v>
      </c>
      <c r="G27" s="186" t="s">
        <v>866</v>
      </c>
      <c r="H27" s="415" t="s">
        <v>422</v>
      </c>
      <c r="I27" s="275"/>
      <c r="J27" s="127"/>
    </row>
    <row r="28" spans="1:10" s="17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5">D28+3</f>
        <v>46095</v>
      </c>
      <c r="F28" s="273" t="s">
        <v>865</v>
      </c>
      <c r="G28" s="186"/>
      <c r="H28" s="185">
        <v>46098</v>
      </c>
      <c r="I28" s="275">
        <f t="shared" ref="I28:I35" si="6">H28+14</f>
        <v>46112</v>
      </c>
      <c r="J28" s="127"/>
    </row>
    <row r="29" spans="1:10" s="174" customFormat="1" ht="15" customHeight="1">
      <c r="A29" s="367"/>
      <c r="B29" s="273" t="s">
        <v>396</v>
      </c>
      <c r="C29" s="186" t="s">
        <v>761</v>
      </c>
      <c r="D29" s="142">
        <f t="shared" ref="D29:D35" si="7">D28+7</f>
        <v>46099</v>
      </c>
      <c r="E29" s="143">
        <f t="shared" si="5"/>
        <v>46102</v>
      </c>
      <c r="F29" s="273" t="s">
        <v>723</v>
      </c>
      <c r="G29" s="186" t="s">
        <v>772</v>
      </c>
      <c r="H29" s="185">
        <f t="shared" ref="H29:H35" si="8">H28+7</f>
        <v>46105</v>
      </c>
      <c r="I29" s="275">
        <f t="shared" si="6"/>
        <v>46119</v>
      </c>
      <c r="J29" s="127"/>
    </row>
    <row r="30" spans="1:10" s="174" customFormat="1" ht="15" customHeight="1">
      <c r="A30" s="367"/>
      <c r="B30" s="273" t="s">
        <v>315</v>
      </c>
      <c r="C30" s="186" t="s">
        <v>545</v>
      </c>
      <c r="D30" s="142">
        <f t="shared" si="7"/>
        <v>46106</v>
      </c>
      <c r="E30" s="143">
        <f t="shared" si="5"/>
        <v>46109</v>
      </c>
      <c r="F30" s="273" t="s">
        <v>724</v>
      </c>
      <c r="G30" s="186" t="s">
        <v>824</v>
      </c>
      <c r="H30" s="185">
        <f t="shared" si="8"/>
        <v>46112</v>
      </c>
      <c r="I30" s="275">
        <f t="shared" si="6"/>
        <v>46126</v>
      </c>
      <c r="J30" s="127"/>
    </row>
    <row r="31" spans="1:10" s="174" customFormat="1" ht="15" customHeight="1">
      <c r="A31" s="367"/>
      <c r="B31" s="273" t="s">
        <v>312</v>
      </c>
      <c r="C31" s="186" t="s">
        <v>545</v>
      </c>
      <c r="D31" s="142">
        <f t="shared" si="7"/>
        <v>46113</v>
      </c>
      <c r="E31" s="143">
        <f t="shared" si="5"/>
        <v>46116</v>
      </c>
      <c r="F31" s="273" t="s">
        <v>725</v>
      </c>
      <c r="G31" s="186" t="s">
        <v>755</v>
      </c>
      <c r="H31" s="185">
        <f t="shared" si="8"/>
        <v>46119</v>
      </c>
      <c r="I31" s="275">
        <f t="shared" si="6"/>
        <v>46133</v>
      </c>
      <c r="J31" s="127"/>
    </row>
    <row r="32" spans="1:10" s="174" customFormat="1" ht="15" customHeight="1">
      <c r="A32" s="367"/>
      <c r="B32" s="273" t="s">
        <v>396</v>
      </c>
      <c r="C32" s="186" t="s">
        <v>762</v>
      </c>
      <c r="D32" s="142">
        <f t="shared" si="7"/>
        <v>46120</v>
      </c>
      <c r="E32" s="143">
        <f t="shared" si="5"/>
        <v>46123</v>
      </c>
      <c r="F32" s="273" t="s">
        <v>722</v>
      </c>
      <c r="G32" s="186" t="s">
        <v>825</v>
      </c>
      <c r="H32" s="185">
        <f t="shared" si="8"/>
        <v>46126</v>
      </c>
      <c r="I32" s="275">
        <f t="shared" si="6"/>
        <v>46140</v>
      </c>
      <c r="J32" s="127"/>
    </row>
    <row r="33" spans="1:11" s="174" customFormat="1" ht="15" customHeight="1">
      <c r="A33" s="367"/>
      <c r="B33" s="273" t="s">
        <v>315</v>
      </c>
      <c r="C33" s="186" t="s">
        <v>546</v>
      </c>
      <c r="D33" s="142">
        <f t="shared" si="7"/>
        <v>46127</v>
      </c>
      <c r="E33" s="143">
        <f t="shared" si="5"/>
        <v>46130</v>
      </c>
      <c r="F33" s="273" t="s">
        <v>299</v>
      </c>
      <c r="G33" s="186"/>
      <c r="H33" s="185">
        <f t="shared" si="8"/>
        <v>46133</v>
      </c>
      <c r="I33" s="275">
        <f t="shared" si="6"/>
        <v>46147</v>
      </c>
      <c r="J33" s="127"/>
    </row>
    <row r="34" spans="1:11" s="174" customFormat="1" ht="15" customHeight="1">
      <c r="A34" s="367"/>
      <c r="B34" s="273" t="s">
        <v>312</v>
      </c>
      <c r="C34" s="186" t="s">
        <v>546</v>
      </c>
      <c r="D34" s="142">
        <f t="shared" si="7"/>
        <v>46134</v>
      </c>
      <c r="E34" s="143">
        <f t="shared" si="5"/>
        <v>46137</v>
      </c>
      <c r="F34" s="273" t="s">
        <v>865</v>
      </c>
      <c r="G34" s="186" t="s">
        <v>862</v>
      </c>
      <c r="H34" s="185">
        <f t="shared" si="8"/>
        <v>46140</v>
      </c>
      <c r="I34" s="275">
        <f t="shared" si="6"/>
        <v>46154</v>
      </c>
      <c r="J34" s="127"/>
    </row>
    <row r="35" spans="1:11" s="174" customFormat="1" ht="15" customHeight="1" thickBot="1">
      <c r="A35" s="368"/>
      <c r="B35" s="272" t="s">
        <v>396</v>
      </c>
      <c r="C35" s="148" t="s">
        <v>763</v>
      </c>
      <c r="D35" s="147">
        <f t="shared" si="7"/>
        <v>46141</v>
      </c>
      <c r="E35" s="148">
        <f t="shared" si="5"/>
        <v>46144</v>
      </c>
      <c r="F35" s="272" t="s">
        <v>723</v>
      </c>
      <c r="G35" s="148" t="s">
        <v>755</v>
      </c>
      <c r="H35" s="149">
        <f t="shared" si="8"/>
        <v>46147</v>
      </c>
      <c r="I35" s="286">
        <f t="shared" si="6"/>
        <v>46161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331</v>
      </c>
      <c r="J38" s="157"/>
      <c r="K38" s="157"/>
    </row>
    <row r="39" spans="1:11" s="156" customFormat="1" ht="15" customHeight="1">
      <c r="A39" s="369" t="s">
        <v>332</v>
      </c>
      <c r="B39" s="369"/>
      <c r="C39" s="369"/>
      <c r="D39" s="369"/>
      <c r="E39" s="369"/>
      <c r="F39" s="369"/>
      <c r="G39" s="369"/>
      <c r="H39" s="369"/>
      <c r="I39" s="158"/>
    </row>
    <row r="40" spans="1:11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1" s="156" customFormat="1" ht="15" customHeight="1">
      <c r="A41" s="156" t="s">
        <v>333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334</v>
      </c>
      <c r="B43" s="43"/>
      <c r="C43" s="43"/>
      <c r="D43" s="43"/>
      <c r="E43" s="43"/>
      <c r="F43" s="164" t="s">
        <v>335</v>
      </c>
      <c r="G43" s="162"/>
      <c r="H43" s="162"/>
      <c r="I43" s="167"/>
      <c r="J43" s="167"/>
    </row>
    <row r="44" spans="1:11" s="127" customFormat="1" ht="15" customHeight="1">
      <c r="A44" s="165" t="s">
        <v>336</v>
      </c>
      <c r="B44" s="1"/>
      <c r="C44" s="1"/>
      <c r="D44" s="1"/>
      <c r="E44" s="166"/>
      <c r="F44" s="1" t="s">
        <v>337</v>
      </c>
      <c r="G44" s="162"/>
      <c r="H44" s="162"/>
    </row>
    <row r="45" spans="1:11" s="127" customFormat="1" ht="15" customHeight="1">
      <c r="A45" s="1" t="s">
        <v>338</v>
      </c>
      <c r="B45" s="1"/>
      <c r="C45" s="1"/>
      <c r="D45" s="1"/>
      <c r="E45" s="166"/>
      <c r="F45" s="1" t="s">
        <v>339</v>
      </c>
      <c r="G45" s="162"/>
      <c r="H45" s="162"/>
    </row>
    <row r="46" spans="1:11" s="127" customFormat="1" ht="15" customHeight="1">
      <c r="A46" s="1" t="s">
        <v>340</v>
      </c>
      <c r="B46" s="1"/>
      <c r="C46" s="1"/>
      <c r="D46" s="166"/>
      <c r="E46" s="166"/>
      <c r="F46" s="1" t="s">
        <v>340</v>
      </c>
      <c r="G46" s="162"/>
      <c r="H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1" s="127" customFormat="1" ht="15" customHeight="1">
      <c r="A48" s="164" t="s">
        <v>341</v>
      </c>
      <c r="B48" s="43"/>
      <c r="C48" s="1"/>
      <c r="D48" s="1"/>
      <c r="E48" s="1"/>
      <c r="F48" s="164" t="s">
        <v>341</v>
      </c>
      <c r="G48" s="162"/>
      <c r="H48" s="162"/>
      <c r="I48" s="1"/>
      <c r="J48" s="1"/>
    </row>
    <row r="49" spans="1:12" s="127" customFormat="1" ht="15" customHeight="1">
      <c r="A49" s="1" t="s">
        <v>342</v>
      </c>
      <c r="B49" s="1" t="s">
        <v>343</v>
      </c>
      <c r="C49" s="1"/>
      <c r="D49" s="1"/>
      <c r="E49" s="1"/>
      <c r="F49" s="1" t="s">
        <v>344</v>
      </c>
      <c r="G49" s="1" t="s">
        <v>345</v>
      </c>
      <c r="H49" s="1"/>
      <c r="I49" s="1"/>
      <c r="J49" s="1"/>
    </row>
    <row r="50" spans="1:12" s="127" customFormat="1" ht="15" customHeight="1">
      <c r="A50" s="1" t="s">
        <v>346</v>
      </c>
      <c r="B50" s="1" t="s">
        <v>347</v>
      </c>
      <c r="C50" s="1"/>
      <c r="D50" s="1"/>
      <c r="E50" s="1"/>
      <c r="F50" s="1" t="s">
        <v>348</v>
      </c>
      <c r="G50" s="1" t="s">
        <v>349</v>
      </c>
      <c r="H50" s="162"/>
      <c r="I50" s="1"/>
      <c r="J50" s="1"/>
    </row>
    <row r="51" spans="1:12" s="127" customFormat="1" ht="15" customHeight="1">
      <c r="A51" s="1" t="s">
        <v>350</v>
      </c>
      <c r="B51" s="1" t="s">
        <v>351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352</v>
      </c>
      <c r="B53" s="169" t="s">
        <v>116</v>
      </c>
      <c r="C53" s="1"/>
      <c r="D53" s="1"/>
      <c r="E53" s="1"/>
      <c r="F53" s="164" t="s">
        <v>352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353</v>
      </c>
      <c r="B54" s="1"/>
      <c r="C54" s="1"/>
      <c r="D54" s="1"/>
      <c r="E54" s="1"/>
      <c r="F54" s="1" t="s">
        <v>354</v>
      </c>
      <c r="G54" s="1"/>
      <c r="H54" s="168"/>
      <c r="I54" s="1"/>
      <c r="J54" s="1"/>
    </row>
    <row r="55" spans="1:12" s="127" customFormat="1" ht="15" customHeight="1">
      <c r="A55" s="170" t="s">
        <v>355</v>
      </c>
      <c r="B55" s="169"/>
      <c r="C55" s="1"/>
      <c r="D55" s="1"/>
      <c r="E55" s="1"/>
      <c r="F55" s="1" t="s">
        <v>356</v>
      </c>
      <c r="G55" s="1"/>
      <c r="H55" s="168"/>
      <c r="I55" s="1"/>
      <c r="J55" s="1"/>
    </row>
    <row r="56" spans="1:12" s="127" customFormat="1" ht="15" customHeight="1">
      <c r="A56" s="170" t="s">
        <v>357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358</v>
      </c>
      <c r="B58" s="169" t="s">
        <v>128</v>
      </c>
      <c r="C58" s="1"/>
      <c r="D58" s="1"/>
      <c r="E58" s="1"/>
      <c r="F58" s="164" t="s">
        <v>358</v>
      </c>
      <c r="G58" s="169" t="s">
        <v>128</v>
      </c>
      <c r="H58" s="1"/>
    </row>
    <row r="59" spans="1:12" s="127" customFormat="1" ht="15" customHeight="1">
      <c r="A59" s="170" t="s">
        <v>359</v>
      </c>
      <c r="B59" s="1"/>
      <c r="C59" s="1"/>
      <c r="D59" s="1"/>
      <c r="E59" s="1"/>
      <c r="F59" s="170" t="s">
        <v>360</v>
      </c>
      <c r="G59" s="1"/>
      <c r="H59" s="1"/>
    </row>
    <row r="60" spans="1:12" s="127" customFormat="1" ht="15" customHeight="1">
      <c r="A60" s="1" t="s">
        <v>361</v>
      </c>
      <c r="B60" s="1"/>
      <c r="C60" s="1"/>
      <c r="D60" s="1"/>
      <c r="E60" s="1"/>
      <c r="H60" s="1"/>
    </row>
    <row r="61" spans="1:12" s="127" customFormat="1" ht="15" customHeight="1">
      <c r="A61" s="170" t="s">
        <v>362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364</v>
      </c>
      <c r="G64" s="1" t="s">
        <v>365</v>
      </c>
      <c r="H64" s="1"/>
      <c r="I64" s="1"/>
      <c r="J64" s="1"/>
      <c r="K64" s="1"/>
      <c r="L64" s="1"/>
    </row>
    <row r="65" spans="1:14" s="127" customFormat="1" ht="15" customHeight="1">
      <c r="F65" s="1" t="s">
        <v>366</v>
      </c>
      <c r="G65" s="1" t="s">
        <v>367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  <mergeCell ref="A39:H40"/>
    <mergeCell ref="F24:G24"/>
    <mergeCell ref="A25:A26"/>
    <mergeCell ref="B25:C26"/>
    <mergeCell ref="F25:G26"/>
    <mergeCell ref="A27:A35"/>
  </mergeCells>
  <hyperlinks>
    <hyperlink ref="A2" location="MENU!A1" display="BACK TO MENU" xr:uid="{064BEB55-6F44-41B7-ADBB-A51C18DF0F15}"/>
    <hyperlink ref="A46" r:id="rId1" display="http://www.tslines.com/" xr:uid="{1F1510B4-46EB-46AC-8E63-1CB97B7C91D5}"/>
    <hyperlink ref="F46" r:id="rId2" display="http://www.tslines.com/" xr:uid="{7F5E556E-CBD5-4B8D-8838-C887733AB2BB}"/>
    <hyperlink ref="G58" r:id="rId3" xr:uid="{AB009453-67A6-41DE-A95E-8E88A750053F}"/>
    <hyperlink ref="G63" r:id="rId4" xr:uid="{E3577A89-58E3-46A5-9395-7B70A07F1AE7}"/>
    <hyperlink ref="B58" r:id="rId5" xr:uid="{EC8958EA-9703-42AF-BC59-D476926F5191}"/>
    <hyperlink ref="G53" r:id="rId6" display="mailto:cus.tslhph@tslines.com.vn" xr:uid="{593F0ED7-73BA-426C-AB5E-650FB15B6839}"/>
    <hyperlink ref="B53" r:id="rId7" display="mailto:cus.tslhph@tslines.com.vn" xr:uid="{E39F6473-17FD-438B-A581-3B57022A3AD6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5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727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369</v>
      </c>
      <c r="B10" s="201" t="s">
        <v>728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321</v>
      </c>
      <c r="F11" s="413"/>
      <c r="G11" s="387"/>
      <c r="H11" s="187" t="s">
        <v>321</v>
      </c>
      <c r="I11" s="276" t="s">
        <v>729</v>
      </c>
    </row>
    <row r="12" spans="1:204" s="127" customFormat="1" ht="15" customHeight="1">
      <c r="A12" s="370" t="s">
        <v>283</v>
      </c>
      <c r="B12" s="372"/>
      <c r="C12" s="373"/>
      <c r="D12" s="136" t="s">
        <v>284</v>
      </c>
      <c r="E12" s="139" t="s">
        <v>287</v>
      </c>
      <c r="F12" s="414" t="s">
        <v>373</v>
      </c>
      <c r="G12" s="389"/>
      <c r="H12" s="189" t="s">
        <v>374</v>
      </c>
      <c r="I12" s="191" t="s">
        <v>705</v>
      </c>
    </row>
    <row r="13" spans="1:204" s="127" customFormat="1" ht="15" customHeight="1">
      <c r="A13" s="371"/>
      <c r="B13" s="374"/>
      <c r="C13" s="375"/>
      <c r="D13" s="140" t="s">
        <v>63</v>
      </c>
      <c r="E13" s="155" t="s">
        <v>327</v>
      </c>
      <c r="F13" s="414"/>
      <c r="G13" s="389"/>
      <c r="H13" s="189" t="s">
        <v>730</v>
      </c>
      <c r="I13" s="212" t="s">
        <v>731</v>
      </c>
      <c r="K13" s="14"/>
    </row>
    <row r="14" spans="1:204" s="127" customFormat="1" ht="15" customHeight="1">
      <c r="A14" s="367" t="s">
        <v>657</v>
      </c>
      <c r="B14" s="142" t="s">
        <v>299</v>
      </c>
      <c r="C14" s="186"/>
      <c r="D14" s="301" t="s">
        <v>830</v>
      </c>
      <c r="E14" s="303"/>
      <c r="F14" s="142" t="s">
        <v>776</v>
      </c>
      <c r="G14" s="143" t="s">
        <v>392</v>
      </c>
      <c r="H14" s="144">
        <v>46100</v>
      </c>
      <c r="I14" s="186">
        <f t="shared" ref="I14:I21" si="0">H14+24</f>
        <v>46124</v>
      </c>
      <c r="K14" s="14"/>
    </row>
    <row r="15" spans="1:204" s="127" customFormat="1" ht="15" customHeight="1">
      <c r="A15" s="367"/>
      <c r="B15" s="142" t="s">
        <v>785</v>
      </c>
      <c r="C15" s="186" t="s">
        <v>761</v>
      </c>
      <c r="D15" s="144">
        <v>46091</v>
      </c>
      <c r="E15" s="143">
        <f t="shared" ref="E15:E22" si="1">D15+8</f>
        <v>46099</v>
      </c>
      <c r="F15" s="142" t="s">
        <v>732</v>
      </c>
      <c r="G15" s="143" t="s">
        <v>392</v>
      </c>
      <c r="H15" s="144">
        <f t="shared" ref="H15:H16" si="2">H14+7</f>
        <v>46107</v>
      </c>
      <c r="I15" s="186">
        <f t="shared" si="0"/>
        <v>46131</v>
      </c>
      <c r="K15" s="14"/>
    </row>
    <row r="16" spans="1:204" s="127" customFormat="1" ht="15" customHeight="1">
      <c r="A16" s="367"/>
      <c r="B16" s="142" t="s">
        <v>329</v>
      </c>
      <c r="C16" s="186" t="s">
        <v>783</v>
      </c>
      <c r="D16" s="144">
        <f t="shared" ref="D16:D22" si="3">D15+7</f>
        <v>46098</v>
      </c>
      <c r="E16" s="143">
        <f t="shared" si="1"/>
        <v>46106</v>
      </c>
      <c r="F16" s="142" t="s">
        <v>733</v>
      </c>
      <c r="G16" s="143" t="s">
        <v>826</v>
      </c>
      <c r="H16" s="144">
        <f t="shared" si="2"/>
        <v>46114</v>
      </c>
      <c r="I16" s="186">
        <f t="shared" si="0"/>
        <v>46138</v>
      </c>
      <c r="K16" s="14"/>
    </row>
    <row r="17" spans="1:11" s="127" customFormat="1" ht="15" customHeight="1">
      <c r="A17" s="367"/>
      <c r="B17" s="142" t="s">
        <v>785</v>
      </c>
      <c r="C17" s="186" t="s">
        <v>762</v>
      </c>
      <c r="D17" s="144">
        <f t="shared" si="3"/>
        <v>46105</v>
      </c>
      <c r="E17" s="143">
        <f t="shared" si="1"/>
        <v>46113</v>
      </c>
      <c r="F17" s="142" t="s">
        <v>734</v>
      </c>
      <c r="G17" s="143"/>
      <c r="H17" s="144">
        <f t="shared" ref="H17:H22" si="4">H16+7</f>
        <v>46121</v>
      </c>
      <c r="I17" s="186">
        <f t="shared" si="0"/>
        <v>46145</v>
      </c>
      <c r="K17" s="14"/>
    </row>
    <row r="18" spans="1:11" s="127" customFormat="1" ht="15" customHeight="1">
      <c r="A18" s="367"/>
      <c r="B18" s="142" t="s">
        <v>329</v>
      </c>
      <c r="C18" s="186" t="s">
        <v>784</v>
      </c>
      <c r="D18" s="144">
        <f t="shared" si="3"/>
        <v>46112</v>
      </c>
      <c r="E18" s="143">
        <f t="shared" si="1"/>
        <v>46120</v>
      </c>
      <c r="F18" s="142" t="s">
        <v>299</v>
      </c>
      <c r="G18" s="143"/>
      <c r="H18" s="144">
        <f t="shared" si="4"/>
        <v>46128</v>
      </c>
      <c r="I18" s="186">
        <f t="shared" si="0"/>
        <v>46152</v>
      </c>
      <c r="K18" s="14"/>
    </row>
    <row r="19" spans="1:11" s="127" customFormat="1" ht="15" customHeight="1">
      <c r="A19" s="367"/>
      <c r="B19" s="142" t="s">
        <v>785</v>
      </c>
      <c r="C19" s="186" t="s">
        <v>763</v>
      </c>
      <c r="D19" s="144">
        <f t="shared" si="3"/>
        <v>46119</v>
      </c>
      <c r="E19" s="143">
        <f t="shared" si="1"/>
        <v>46127</v>
      </c>
      <c r="F19" s="142" t="s">
        <v>735</v>
      </c>
      <c r="G19" s="143"/>
      <c r="H19" s="144">
        <f t="shared" si="4"/>
        <v>46135</v>
      </c>
      <c r="I19" s="186">
        <f t="shared" ref="I19" si="5">H19+24</f>
        <v>46159</v>
      </c>
      <c r="K19" s="14"/>
    </row>
    <row r="20" spans="1:11" s="127" customFormat="1" ht="15" customHeight="1">
      <c r="A20" s="367"/>
      <c r="B20" s="142" t="s">
        <v>329</v>
      </c>
      <c r="C20" s="186" t="s">
        <v>834</v>
      </c>
      <c r="D20" s="144">
        <f t="shared" si="3"/>
        <v>46126</v>
      </c>
      <c r="E20" s="143">
        <f t="shared" si="1"/>
        <v>46134</v>
      </c>
      <c r="F20" s="142" t="s">
        <v>867</v>
      </c>
      <c r="G20" s="143"/>
      <c r="H20" s="144">
        <f t="shared" si="4"/>
        <v>46142</v>
      </c>
      <c r="I20" s="186">
        <f t="shared" si="0"/>
        <v>46166</v>
      </c>
      <c r="K20" s="14"/>
    </row>
    <row r="21" spans="1:11" s="127" customFormat="1" ht="15" customHeight="1">
      <c r="A21" s="367"/>
      <c r="B21" s="142" t="s">
        <v>785</v>
      </c>
      <c r="C21" s="186" t="s">
        <v>803</v>
      </c>
      <c r="D21" s="144">
        <f t="shared" si="3"/>
        <v>46133</v>
      </c>
      <c r="E21" s="143">
        <f t="shared" si="1"/>
        <v>46141</v>
      </c>
      <c r="F21" s="142" t="s">
        <v>776</v>
      </c>
      <c r="G21" s="143"/>
      <c r="H21" s="144">
        <f t="shared" si="4"/>
        <v>46149</v>
      </c>
      <c r="I21" s="186">
        <f t="shared" si="0"/>
        <v>46173</v>
      </c>
      <c r="K21" s="14"/>
    </row>
    <row r="22" spans="1:11" s="127" customFormat="1" ht="15" customHeight="1" thickBot="1">
      <c r="A22" s="368"/>
      <c r="B22" s="147" t="s">
        <v>329</v>
      </c>
      <c r="C22" s="148" t="s">
        <v>835</v>
      </c>
      <c r="D22" s="149">
        <f t="shared" si="3"/>
        <v>46140</v>
      </c>
      <c r="E22" s="148">
        <f t="shared" si="1"/>
        <v>46148</v>
      </c>
      <c r="F22" s="147" t="s">
        <v>732</v>
      </c>
      <c r="G22" s="148"/>
      <c r="H22" s="149">
        <f t="shared" si="4"/>
        <v>46156</v>
      </c>
      <c r="I22" s="148">
        <f>H22+25</f>
        <v>46181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331</v>
      </c>
      <c r="J25" s="157"/>
      <c r="K25" s="157"/>
    </row>
    <row r="26" spans="1:11" s="156" customFormat="1" ht="15" customHeight="1">
      <c r="A26" s="369" t="s">
        <v>332</v>
      </c>
      <c r="B26" s="369"/>
      <c r="C26" s="369"/>
      <c r="D26" s="369"/>
      <c r="E26" s="369"/>
      <c r="F26" s="369"/>
      <c r="G26" s="369"/>
      <c r="H26" s="369"/>
      <c r="I26" s="158"/>
    </row>
    <row r="27" spans="1:11" s="156" customFormat="1" ht="15" customHeight="1">
      <c r="A27" s="369"/>
      <c r="B27" s="369"/>
      <c r="C27" s="369"/>
      <c r="D27" s="369"/>
      <c r="E27" s="369"/>
      <c r="F27" s="369"/>
      <c r="G27" s="369"/>
      <c r="H27" s="369"/>
      <c r="I27" s="158"/>
    </row>
    <row r="28" spans="1:11" s="156" customFormat="1" ht="15" customHeight="1">
      <c r="A28" s="156" t="s">
        <v>333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334</v>
      </c>
      <c r="B30" s="43"/>
      <c r="C30" s="43"/>
      <c r="D30" s="43"/>
      <c r="E30" s="43"/>
      <c r="F30" s="164" t="s">
        <v>335</v>
      </c>
      <c r="G30" s="162"/>
      <c r="H30" s="162"/>
      <c r="I30" s="167"/>
      <c r="J30" s="167"/>
    </row>
    <row r="31" spans="1:11" s="127" customFormat="1" ht="15" customHeight="1">
      <c r="A31" s="165" t="s">
        <v>336</v>
      </c>
      <c r="B31" s="1"/>
      <c r="C31" s="1"/>
      <c r="D31" s="1"/>
      <c r="E31" s="166"/>
      <c r="F31" s="1" t="s">
        <v>337</v>
      </c>
      <c r="G31" s="162"/>
      <c r="H31" s="162"/>
    </row>
    <row r="32" spans="1:11" s="127" customFormat="1" ht="15" customHeight="1">
      <c r="A32" s="1" t="s">
        <v>338</v>
      </c>
      <c r="B32" s="1"/>
      <c r="C32" s="1"/>
      <c r="D32" s="1"/>
      <c r="E32" s="166"/>
      <c r="F32" s="1" t="s">
        <v>339</v>
      </c>
      <c r="G32" s="162"/>
      <c r="H32" s="162"/>
    </row>
    <row r="33" spans="1:10" s="127" customFormat="1" ht="15" customHeight="1">
      <c r="A33" s="1" t="s">
        <v>340</v>
      </c>
      <c r="B33" s="1"/>
      <c r="C33" s="1"/>
      <c r="D33" s="166"/>
      <c r="E33" s="166"/>
      <c r="F33" s="1" t="s">
        <v>340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341</v>
      </c>
      <c r="B35" s="43"/>
      <c r="C35" s="1"/>
      <c r="D35" s="1"/>
      <c r="E35" s="1"/>
      <c r="F35" s="164" t="s">
        <v>341</v>
      </c>
      <c r="G35" s="162"/>
      <c r="H35" s="162"/>
      <c r="I35" s="1"/>
      <c r="J35" s="1"/>
    </row>
    <row r="36" spans="1:10" s="127" customFormat="1" ht="15" customHeight="1">
      <c r="A36" s="1" t="s">
        <v>342</v>
      </c>
      <c r="B36" s="1" t="s">
        <v>343</v>
      </c>
      <c r="C36" s="1"/>
      <c r="D36" s="1"/>
      <c r="E36" s="1"/>
      <c r="F36" s="1" t="s">
        <v>344</v>
      </c>
      <c r="G36" s="1" t="s">
        <v>345</v>
      </c>
      <c r="H36" s="1"/>
      <c r="I36" s="1"/>
      <c r="J36" s="1"/>
    </row>
    <row r="37" spans="1:10" s="127" customFormat="1" ht="15" customHeight="1">
      <c r="A37" s="1" t="s">
        <v>346</v>
      </c>
      <c r="B37" s="1" t="s">
        <v>347</v>
      </c>
      <c r="C37" s="1"/>
      <c r="D37" s="1"/>
      <c r="E37" s="1"/>
      <c r="F37" s="1" t="s">
        <v>348</v>
      </c>
      <c r="G37" s="1" t="s">
        <v>349</v>
      </c>
      <c r="H37" s="162"/>
      <c r="I37" s="1"/>
      <c r="J37" s="1"/>
    </row>
    <row r="38" spans="1:10" s="127" customFormat="1" ht="15" customHeight="1">
      <c r="A38" s="1" t="s">
        <v>350</v>
      </c>
      <c r="B38" s="1" t="s">
        <v>351</v>
      </c>
      <c r="C38" s="1"/>
      <c r="D38" s="1"/>
      <c r="E38" s="1"/>
      <c r="H38" s="167"/>
      <c r="I38" s="1"/>
      <c r="J38" s="1"/>
    </row>
    <row r="39" spans="1:10" s="127" customFormat="1" ht="15" customHeight="1">
      <c r="C39" s="1"/>
      <c r="D39" s="1"/>
      <c r="E39" s="1"/>
      <c r="H39" s="167"/>
      <c r="I39" s="1"/>
      <c r="J39" s="1"/>
    </row>
    <row r="40" spans="1:10" s="127" customFormat="1" ht="15" customHeight="1">
      <c r="A40" s="164" t="s">
        <v>352</v>
      </c>
      <c r="B40" s="169" t="s">
        <v>116</v>
      </c>
      <c r="C40" s="1"/>
      <c r="D40" s="1"/>
      <c r="E40" s="1"/>
      <c r="F40" s="164" t="s">
        <v>352</v>
      </c>
      <c r="G40" s="169" t="s">
        <v>116</v>
      </c>
      <c r="H40" s="168"/>
      <c r="I40" s="1"/>
      <c r="J40" s="1"/>
    </row>
    <row r="41" spans="1:10" s="127" customFormat="1" ht="15" customHeight="1">
      <c r="A41" s="170" t="s">
        <v>353</v>
      </c>
      <c r="B41" s="1"/>
      <c r="C41" s="1"/>
      <c r="D41" s="1"/>
      <c r="E41" s="1"/>
      <c r="F41" s="1" t="s">
        <v>354</v>
      </c>
      <c r="G41" s="1"/>
      <c r="H41" s="168"/>
      <c r="I41" s="1"/>
      <c r="J41" s="1"/>
    </row>
    <row r="42" spans="1:10" s="127" customFormat="1" ht="15" customHeight="1">
      <c r="A42" s="170" t="s">
        <v>355</v>
      </c>
      <c r="B42" s="169"/>
      <c r="C42" s="1"/>
      <c r="D42" s="1"/>
      <c r="E42" s="1"/>
      <c r="F42" s="1" t="s">
        <v>356</v>
      </c>
      <c r="G42" s="1"/>
      <c r="H42" s="168"/>
      <c r="I42" s="1"/>
      <c r="J42" s="1"/>
    </row>
    <row r="43" spans="1:10" s="127" customFormat="1" ht="15" customHeight="1">
      <c r="A43" s="170" t="s">
        <v>357</v>
      </c>
      <c r="B43" s="169"/>
      <c r="C43" s="1"/>
      <c r="D43" s="1"/>
      <c r="E43" s="1"/>
      <c r="G43" s="168"/>
      <c r="H43" s="1"/>
      <c r="I43" s="1"/>
      <c r="J43" s="1"/>
    </row>
    <row r="44" spans="1:10" s="127" customFormat="1" ht="15" customHeight="1">
      <c r="A44" s="170"/>
      <c r="B44" s="169"/>
      <c r="C44" s="1"/>
      <c r="D44" s="1"/>
      <c r="E44" s="1"/>
      <c r="G44" s="168"/>
      <c r="H44" s="1"/>
    </row>
    <row r="45" spans="1:10" s="127" customFormat="1" ht="15" customHeight="1">
      <c r="A45" s="164" t="s">
        <v>358</v>
      </c>
      <c r="B45" s="169" t="s">
        <v>128</v>
      </c>
      <c r="C45" s="1"/>
      <c r="D45" s="1"/>
      <c r="E45" s="1"/>
      <c r="F45" s="164" t="s">
        <v>358</v>
      </c>
      <c r="G45" s="169" t="s">
        <v>128</v>
      </c>
      <c r="H45" s="1"/>
    </row>
    <row r="46" spans="1:10" s="127" customFormat="1" ht="15" customHeight="1">
      <c r="A46" s="170" t="s">
        <v>359</v>
      </c>
      <c r="B46" s="1"/>
      <c r="C46" s="1"/>
      <c r="D46" s="1"/>
      <c r="E46" s="1"/>
      <c r="F46" s="170" t="s">
        <v>360</v>
      </c>
      <c r="G46" s="1"/>
      <c r="H46" s="1"/>
    </row>
    <row r="47" spans="1:10" s="127" customFormat="1" ht="15" customHeight="1">
      <c r="A47" s="1" t="s">
        <v>361</v>
      </c>
      <c r="B47" s="1"/>
      <c r="C47" s="1"/>
      <c r="D47" s="1"/>
      <c r="E47" s="1"/>
      <c r="H47" s="1"/>
    </row>
    <row r="48" spans="1:10" s="127" customFormat="1" ht="15" customHeight="1">
      <c r="A48" s="170" t="s">
        <v>362</v>
      </c>
      <c r="B48" s="1"/>
      <c r="C48" s="1"/>
      <c r="D48" s="1"/>
      <c r="E48" s="1"/>
      <c r="G48" s="168"/>
      <c r="H48" s="1"/>
    </row>
    <row r="49" spans="1:14" s="127" customFormat="1" ht="15" customHeight="1"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F50" s="164" t="s">
        <v>363</v>
      </c>
      <c r="G50" s="169" t="s">
        <v>165</v>
      </c>
      <c r="H50" s="1"/>
      <c r="I50" s="1"/>
      <c r="J50" s="1"/>
      <c r="K50" s="1"/>
      <c r="L50" s="1"/>
    </row>
    <row r="51" spans="1:14" s="127" customFormat="1" ht="15" customHeight="1">
      <c r="C51" s="1"/>
      <c r="D51" s="1"/>
      <c r="E51" s="1"/>
      <c r="F51" s="1" t="s">
        <v>364</v>
      </c>
      <c r="G51" s="1" t="s">
        <v>365</v>
      </c>
      <c r="H51" s="1"/>
      <c r="I51" s="1"/>
      <c r="J51" s="1"/>
      <c r="K51" s="1"/>
      <c r="L51" s="1"/>
    </row>
    <row r="52" spans="1:14" s="127" customFormat="1" ht="15" customHeight="1">
      <c r="F52" s="1" t="s">
        <v>366</v>
      </c>
      <c r="G52" s="1" t="s">
        <v>367</v>
      </c>
      <c r="I52" s="1"/>
      <c r="J52" s="1"/>
      <c r="K52" s="1"/>
      <c r="L52" s="1"/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G56" s="168"/>
      <c r="H56" s="168"/>
      <c r="M56" s="9"/>
      <c r="N56" s="9"/>
    </row>
    <row r="57" spans="1:14" ht="15" customHeight="1">
      <c r="M57" s="9"/>
      <c r="N57" s="9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C3046C2C-D449-418A-9F4E-B665496D52A7}"/>
    <hyperlink ref="F33" r:id="rId2" display="http://www.tslines.com/" xr:uid="{C17FB7D9-F9F1-418A-911D-618BCBCB92FD}"/>
    <hyperlink ref="G45" r:id="rId3" xr:uid="{4A111335-E04E-4D17-8209-9825ED0FCFC5}"/>
    <hyperlink ref="G50" r:id="rId4" xr:uid="{C53E6FE3-2DFA-4E33-B673-9188CC470DF2}"/>
    <hyperlink ref="B45" r:id="rId5" xr:uid="{844830A0-EBB3-419B-A1DA-8A563917FDEF}"/>
    <hyperlink ref="G40" r:id="rId6" display="mailto:cus.tslhph@tslines.com.vn" xr:uid="{377031F8-CE51-44D3-A663-2F8CE14ACADB}"/>
    <hyperlink ref="B40" r:id="rId7" display="mailto:cus.tslhph@tslines.com.vn" xr:uid="{FFF7114F-9378-44F3-8C5B-E2020D332FF0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736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369</v>
      </c>
      <c r="B10" s="201" t="s">
        <v>737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6"/>
      <c r="G11" s="387"/>
      <c r="H11" s="133" t="s">
        <v>280</v>
      </c>
      <c r="I11" s="283" t="s">
        <v>738</v>
      </c>
    </row>
    <row r="12" spans="1:204" s="174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88" t="s">
        <v>373</v>
      </c>
      <c r="G12" s="389"/>
      <c r="H12" s="195" t="s">
        <v>374</v>
      </c>
      <c r="I12" s="284" t="s">
        <v>739</v>
      </c>
    </row>
    <row r="13" spans="1:204" s="174" customFormat="1" ht="15" customHeight="1">
      <c r="A13" s="378"/>
      <c r="B13" s="374"/>
      <c r="C13" s="375"/>
      <c r="D13" s="140" t="s">
        <v>288</v>
      </c>
      <c r="E13" s="155" t="s">
        <v>290</v>
      </c>
      <c r="F13" s="388"/>
      <c r="G13" s="389"/>
      <c r="H13" s="231" t="s">
        <v>290</v>
      </c>
      <c r="I13" s="285" t="s">
        <v>740</v>
      </c>
    </row>
    <row r="14" spans="1:204" s="174" customFormat="1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273" t="s">
        <v>645</v>
      </c>
      <c r="G14" s="186" t="s">
        <v>812</v>
      </c>
      <c r="H14" s="185">
        <v>46093</v>
      </c>
      <c r="I14" s="275">
        <f t="shared" ref="I14:I18" si="1">H14+5</f>
        <v>46098</v>
      </c>
    </row>
    <row r="15" spans="1:204" s="174" customFormat="1" ht="15" customHeight="1">
      <c r="A15" s="367"/>
      <c r="B15" s="273" t="s">
        <v>293</v>
      </c>
      <c r="C15" s="186" t="s">
        <v>780</v>
      </c>
      <c r="D15" s="142">
        <f t="shared" ref="D15:D22" si="2">D14+7</f>
        <v>46090</v>
      </c>
      <c r="E15" s="143">
        <f t="shared" si="0"/>
        <v>46092</v>
      </c>
      <c r="F15" s="273" t="s">
        <v>299</v>
      </c>
      <c r="G15" s="186" t="s">
        <v>772</v>
      </c>
      <c r="H15" s="415" t="s">
        <v>422</v>
      </c>
      <c r="I15" s="275"/>
    </row>
    <row r="16" spans="1:204" s="174" customFormat="1" ht="15" customHeight="1">
      <c r="A16" s="367"/>
      <c r="B16" s="273" t="s">
        <v>294</v>
      </c>
      <c r="C16" s="186" t="s">
        <v>781</v>
      </c>
      <c r="D16" s="142">
        <f t="shared" si="2"/>
        <v>46097</v>
      </c>
      <c r="E16" s="143">
        <f t="shared" si="0"/>
        <v>46099</v>
      </c>
      <c r="F16" s="273" t="s">
        <v>770</v>
      </c>
      <c r="G16" s="186" t="s">
        <v>772</v>
      </c>
      <c r="H16" s="185">
        <v>46107</v>
      </c>
      <c r="I16" s="275">
        <f t="shared" si="1"/>
        <v>46112</v>
      </c>
    </row>
    <row r="17" spans="1:10" s="174" customFormat="1" ht="15" customHeight="1">
      <c r="A17" s="367"/>
      <c r="B17" s="273" t="s">
        <v>296</v>
      </c>
      <c r="C17" s="186" t="s">
        <v>544</v>
      </c>
      <c r="D17" s="142">
        <f t="shared" si="2"/>
        <v>46104</v>
      </c>
      <c r="E17" s="143">
        <f t="shared" si="0"/>
        <v>46106</v>
      </c>
      <c r="F17" s="273" t="s">
        <v>811</v>
      </c>
      <c r="G17" s="186" t="s">
        <v>772</v>
      </c>
      <c r="H17" s="185">
        <f t="shared" ref="H16:H22" si="3">H16+7</f>
        <v>46114</v>
      </c>
      <c r="I17" s="275">
        <f t="shared" si="1"/>
        <v>46119</v>
      </c>
    </row>
    <row r="18" spans="1:10" s="174" customFormat="1" ht="15" customHeight="1">
      <c r="A18" s="367"/>
      <c r="B18" s="273" t="s">
        <v>293</v>
      </c>
      <c r="C18" s="186" t="s">
        <v>782</v>
      </c>
      <c r="D18" s="142">
        <f t="shared" si="2"/>
        <v>46111</v>
      </c>
      <c r="E18" s="143">
        <f t="shared" si="0"/>
        <v>46113</v>
      </c>
      <c r="F18" s="273" t="s">
        <v>855</v>
      </c>
      <c r="G18" s="186" t="s">
        <v>771</v>
      </c>
      <c r="H18" s="185">
        <f t="shared" si="3"/>
        <v>46121</v>
      </c>
      <c r="I18" s="275">
        <f t="shared" si="1"/>
        <v>46126</v>
      </c>
    </row>
    <row r="19" spans="1:10" s="174" customFormat="1" ht="15" customHeight="1">
      <c r="A19" s="367"/>
      <c r="B19" s="273" t="s">
        <v>294</v>
      </c>
      <c r="C19" s="186" t="s">
        <v>831</v>
      </c>
      <c r="D19" s="142">
        <f t="shared" si="2"/>
        <v>46118</v>
      </c>
      <c r="E19" s="143">
        <f t="shared" si="0"/>
        <v>46120</v>
      </c>
      <c r="F19" s="273" t="s">
        <v>856</v>
      </c>
      <c r="G19" s="186" t="s">
        <v>857</v>
      </c>
      <c r="H19" s="185">
        <f t="shared" si="3"/>
        <v>46128</v>
      </c>
      <c r="I19" s="275">
        <f t="shared" ref="I19:I22" si="4">H19+5</f>
        <v>46133</v>
      </c>
    </row>
    <row r="20" spans="1:10" s="174" customFormat="1" ht="15" customHeight="1">
      <c r="A20" s="367"/>
      <c r="B20" s="273" t="s">
        <v>296</v>
      </c>
      <c r="C20" s="186" t="s">
        <v>545</v>
      </c>
      <c r="D20" s="142">
        <f t="shared" si="2"/>
        <v>46125</v>
      </c>
      <c r="E20" s="143">
        <f t="shared" si="0"/>
        <v>46127</v>
      </c>
      <c r="F20" s="273" t="s">
        <v>646</v>
      </c>
      <c r="G20" s="186" t="s">
        <v>755</v>
      </c>
      <c r="H20" s="185">
        <f t="shared" si="3"/>
        <v>46135</v>
      </c>
      <c r="I20" s="275">
        <f t="shared" ref="I20" si="5">H20+5</f>
        <v>46140</v>
      </c>
    </row>
    <row r="21" spans="1:10" s="174" customFormat="1" ht="15" customHeight="1">
      <c r="A21" s="367"/>
      <c r="B21" s="273" t="s">
        <v>293</v>
      </c>
      <c r="C21" s="186" t="s">
        <v>832</v>
      </c>
      <c r="D21" s="142">
        <f t="shared" si="2"/>
        <v>46132</v>
      </c>
      <c r="E21" s="143">
        <f t="shared" si="0"/>
        <v>46134</v>
      </c>
      <c r="F21" s="273" t="s">
        <v>645</v>
      </c>
      <c r="G21" s="186" t="s">
        <v>858</v>
      </c>
      <c r="H21" s="185">
        <f t="shared" si="3"/>
        <v>46142</v>
      </c>
      <c r="I21" s="275">
        <f t="shared" si="4"/>
        <v>46147</v>
      </c>
    </row>
    <row r="22" spans="1:10" s="174" customFormat="1" ht="15" customHeight="1" thickBot="1">
      <c r="A22" s="368"/>
      <c r="B22" s="272" t="s">
        <v>294</v>
      </c>
      <c r="C22" s="148" t="s">
        <v>833</v>
      </c>
      <c r="D22" s="147">
        <f t="shared" si="2"/>
        <v>46139</v>
      </c>
      <c r="E22" s="148">
        <f>D22+2</f>
        <v>46141</v>
      </c>
      <c r="F22" s="272" t="s">
        <v>299</v>
      </c>
      <c r="G22" s="148" t="s">
        <v>755</v>
      </c>
      <c r="H22" s="149">
        <f t="shared" si="3"/>
        <v>46149</v>
      </c>
      <c r="I22" s="286">
        <f t="shared" si="4"/>
        <v>46154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6"/>
      <c r="G24" s="387"/>
      <c r="H24" s="133" t="s">
        <v>280</v>
      </c>
      <c r="I24" s="283" t="s">
        <v>738</v>
      </c>
    </row>
    <row r="25" spans="1:10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88" t="s">
        <v>373</v>
      </c>
      <c r="G25" s="389"/>
      <c r="H25" s="195" t="s">
        <v>374</v>
      </c>
      <c r="I25" s="284" t="s">
        <v>739</v>
      </c>
    </row>
    <row r="26" spans="1:10" s="14" customFormat="1" ht="15" customHeight="1">
      <c r="A26" s="371"/>
      <c r="B26" s="374"/>
      <c r="C26" s="375"/>
      <c r="D26" s="140" t="s">
        <v>58</v>
      </c>
      <c r="E26" s="155" t="s">
        <v>290</v>
      </c>
      <c r="F26" s="388"/>
      <c r="G26" s="389"/>
      <c r="H26" s="231" t="s">
        <v>290</v>
      </c>
      <c r="I26" s="285" t="s">
        <v>740</v>
      </c>
    </row>
    <row r="27" spans="1:10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3"/>
      <c r="F27" s="273" t="s">
        <v>645</v>
      </c>
      <c r="G27" s="186" t="s">
        <v>812</v>
      </c>
      <c r="H27" s="185">
        <v>46093</v>
      </c>
      <c r="I27" s="275">
        <f t="shared" ref="I27:I31" si="6">H27+5</f>
        <v>46098</v>
      </c>
    </row>
    <row r="28" spans="1:10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7">D28+3</f>
        <v>46095</v>
      </c>
      <c r="F28" s="273" t="s">
        <v>299</v>
      </c>
      <c r="G28" s="186" t="s">
        <v>772</v>
      </c>
      <c r="H28" s="415" t="s">
        <v>422</v>
      </c>
      <c r="I28" s="275"/>
    </row>
    <row r="29" spans="1:10" s="14" customFormat="1" ht="15" customHeight="1">
      <c r="A29" s="367"/>
      <c r="B29" s="273" t="s">
        <v>396</v>
      </c>
      <c r="C29" s="186" t="s">
        <v>761</v>
      </c>
      <c r="D29" s="142">
        <f t="shared" ref="D29:D35" si="8">D28+7</f>
        <v>46099</v>
      </c>
      <c r="E29" s="143">
        <f t="shared" si="7"/>
        <v>46102</v>
      </c>
      <c r="F29" s="273" t="s">
        <v>770</v>
      </c>
      <c r="G29" s="186" t="s">
        <v>772</v>
      </c>
      <c r="H29" s="185">
        <v>46107</v>
      </c>
      <c r="I29" s="275">
        <f t="shared" ref="I29:I35" si="9">H29+5</f>
        <v>46112</v>
      </c>
    </row>
    <row r="30" spans="1:10" s="14" customFormat="1" ht="15" customHeight="1">
      <c r="A30" s="367"/>
      <c r="B30" s="273" t="s">
        <v>315</v>
      </c>
      <c r="C30" s="186" t="s">
        <v>545</v>
      </c>
      <c r="D30" s="142">
        <f t="shared" si="8"/>
        <v>46106</v>
      </c>
      <c r="E30" s="143">
        <f t="shared" si="7"/>
        <v>46109</v>
      </c>
      <c r="F30" s="273" t="s">
        <v>811</v>
      </c>
      <c r="G30" s="186" t="s">
        <v>772</v>
      </c>
      <c r="H30" s="185">
        <f t="shared" ref="H30:H35" si="10">H29+7</f>
        <v>46114</v>
      </c>
      <c r="I30" s="275">
        <f t="shared" si="9"/>
        <v>46119</v>
      </c>
    </row>
    <row r="31" spans="1:10" s="14" customFormat="1" ht="15" customHeight="1">
      <c r="A31" s="367"/>
      <c r="B31" s="273" t="s">
        <v>312</v>
      </c>
      <c r="C31" s="186" t="s">
        <v>545</v>
      </c>
      <c r="D31" s="142">
        <f t="shared" si="8"/>
        <v>46113</v>
      </c>
      <c r="E31" s="143">
        <f t="shared" si="7"/>
        <v>46116</v>
      </c>
      <c r="F31" s="273" t="s">
        <v>855</v>
      </c>
      <c r="G31" s="186" t="s">
        <v>771</v>
      </c>
      <c r="H31" s="185">
        <f t="shared" si="10"/>
        <v>46121</v>
      </c>
      <c r="I31" s="275">
        <f t="shared" si="9"/>
        <v>46126</v>
      </c>
    </row>
    <row r="32" spans="1:10" s="14" customFormat="1" ht="15" customHeight="1">
      <c r="A32" s="367"/>
      <c r="B32" s="273" t="s">
        <v>396</v>
      </c>
      <c r="C32" s="186" t="s">
        <v>762</v>
      </c>
      <c r="D32" s="142">
        <f t="shared" si="8"/>
        <v>46120</v>
      </c>
      <c r="E32" s="143">
        <f t="shared" si="7"/>
        <v>46123</v>
      </c>
      <c r="F32" s="273" t="s">
        <v>856</v>
      </c>
      <c r="G32" s="186" t="s">
        <v>857</v>
      </c>
      <c r="H32" s="185">
        <f t="shared" si="10"/>
        <v>46128</v>
      </c>
      <c r="I32" s="275">
        <f t="shared" si="9"/>
        <v>46133</v>
      </c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8"/>
        <v>46127</v>
      </c>
      <c r="E33" s="143">
        <f t="shared" si="7"/>
        <v>46130</v>
      </c>
      <c r="F33" s="273" t="s">
        <v>646</v>
      </c>
      <c r="G33" s="186" t="s">
        <v>755</v>
      </c>
      <c r="H33" s="185">
        <f t="shared" si="10"/>
        <v>46135</v>
      </c>
      <c r="I33" s="275">
        <f t="shared" si="9"/>
        <v>46140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8"/>
        <v>46134</v>
      </c>
      <c r="E34" s="143">
        <f t="shared" si="7"/>
        <v>46137</v>
      </c>
      <c r="F34" s="273" t="s">
        <v>645</v>
      </c>
      <c r="G34" s="186" t="s">
        <v>858</v>
      </c>
      <c r="H34" s="185">
        <f t="shared" si="10"/>
        <v>46142</v>
      </c>
      <c r="I34" s="275">
        <f t="shared" si="9"/>
        <v>46147</v>
      </c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8"/>
        <v>46141</v>
      </c>
      <c r="E35" s="148">
        <f t="shared" si="7"/>
        <v>46144</v>
      </c>
      <c r="F35" s="272" t="s">
        <v>299</v>
      </c>
      <c r="G35" s="148" t="s">
        <v>755</v>
      </c>
      <c r="H35" s="149">
        <f t="shared" si="10"/>
        <v>46149</v>
      </c>
      <c r="I35" s="286">
        <f t="shared" si="9"/>
        <v>46154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331</v>
      </c>
      <c r="J38" s="157"/>
      <c r="K38" s="157"/>
    </row>
    <row r="39" spans="1:16379" s="156" customFormat="1" ht="15" customHeight="1">
      <c r="A39" s="369" t="s">
        <v>332</v>
      </c>
      <c r="B39" s="369"/>
      <c r="C39" s="369"/>
      <c r="D39" s="369"/>
      <c r="E39" s="369"/>
      <c r="F39" s="369"/>
      <c r="G39" s="369"/>
      <c r="H39" s="369"/>
      <c r="I39" s="158"/>
    </row>
    <row r="40" spans="1:16379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6379" s="156" customFormat="1" ht="15" customHeight="1">
      <c r="A41" s="156" t="s">
        <v>333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334</v>
      </c>
      <c r="B43" s="43"/>
      <c r="C43" s="43"/>
      <c r="D43" s="43"/>
      <c r="E43" s="43"/>
      <c r="F43" s="164" t="s">
        <v>335</v>
      </c>
      <c r="G43" s="162"/>
      <c r="H43" s="162"/>
      <c r="I43" s="167"/>
      <c r="J43" s="167"/>
    </row>
    <row r="44" spans="1:16379" s="127" customFormat="1" ht="15" customHeight="1">
      <c r="A44" s="165" t="s">
        <v>336</v>
      </c>
      <c r="B44" s="1"/>
      <c r="C44" s="1"/>
      <c r="D44" s="1"/>
      <c r="E44" s="166"/>
      <c r="F44" s="1" t="s">
        <v>337</v>
      </c>
      <c r="G44" s="162"/>
      <c r="H44" s="162"/>
    </row>
    <row r="45" spans="1:16379" s="127" customFormat="1" ht="15" customHeight="1">
      <c r="A45" s="1" t="s">
        <v>338</v>
      </c>
      <c r="B45" s="1"/>
      <c r="C45" s="1"/>
      <c r="D45" s="1"/>
      <c r="E45" s="166"/>
      <c r="F45" s="1" t="s">
        <v>339</v>
      </c>
      <c r="G45" s="162"/>
      <c r="H45" s="162"/>
    </row>
    <row r="46" spans="1:16379" s="127" customFormat="1" ht="15" customHeight="1">
      <c r="A46" s="1" t="s">
        <v>340</v>
      </c>
      <c r="B46" s="1"/>
      <c r="C46" s="1"/>
      <c r="D46" s="166"/>
      <c r="E46" s="166"/>
      <c r="F46" s="1" t="s">
        <v>340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341</v>
      </c>
      <c r="B48" s="43"/>
      <c r="C48" s="1"/>
      <c r="D48" s="1"/>
      <c r="E48" s="1"/>
      <c r="F48" s="164" t="s">
        <v>341</v>
      </c>
      <c r="G48" s="162"/>
      <c r="H48" s="162"/>
      <c r="I48" s="1"/>
      <c r="J48" s="1"/>
    </row>
    <row r="49" spans="1:12" s="127" customFormat="1" ht="15" customHeight="1">
      <c r="A49" s="1" t="s">
        <v>342</v>
      </c>
      <c r="B49" s="1" t="s">
        <v>343</v>
      </c>
      <c r="C49" s="1"/>
      <c r="D49" s="1"/>
      <c r="E49" s="1"/>
      <c r="F49" s="1" t="s">
        <v>344</v>
      </c>
      <c r="G49" s="1" t="s">
        <v>345</v>
      </c>
      <c r="H49" s="1"/>
      <c r="I49" s="1"/>
      <c r="J49" s="1"/>
    </row>
    <row r="50" spans="1:12" s="127" customFormat="1" ht="15" customHeight="1">
      <c r="A50" s="1" t="s">
        <v>346</v>
      </c>
      <c r="B50" s="1" t="s">
        <v>347</v>
      </c>
      <c r="C50" s="1"/>
      <c r="D50" s="1"/>
      <c r="E50" s="1"/>
      <c r="F50" s="1" t="s">
        <v>348</v>
      </c>
      <c r="G50" s="1" t="s">
        <v>349</v>
      </c>
      <c r="H50" s="162"/>
      <c r="I50" s="1"/>
      <c r="J50" s="1"/>
    </row>
    <row r="51" spans="1:12" s="127" customFormat="1" ht="15" customHeight="1">
      <c r="A51" s="1" t="s">
        <v>350</v>
      </c>
      <c r="B51" s="1" t="s">
        <v>351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352</v>
      </c>
      <c r="B53" s="169" t="s">
        <v>116</v>
      </c>
      <c r="C53" s="1"/>
      <c r="D53" s="1"/>
      <c r="E53" s="1"/>
      <c r="F53" s="164" t="s">
        <v>352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353</v>
      </c>
      <c r="B54" s="1"/>
      <c r="C54" s="1"/>
      <c r="D54" s="1"/>
      <c r="E54" s="1"/>
      <c r="F54" s="1" t="s">
        <v>354</v>
      </c>
      <c r="G54" s="1"/>
      <c r="H54" s="168"/>
      <c r="I54" s="1"/>
      <c r="J54" s="1"/>
    </row>
    <row r="55" spans="1:12" s="127" customFormat="1" ht="15" customHeight="1">
      <c r="A55" s="170" t="s">
        <v>355</v>
      </c>
      <c r="B55" s="169"/>
      <c r="C55" s="1"/>
      <c r="D55" s="1"/>
      <c r="E55" s="1"/>
      <c r="F55" s="1" t="s">
        <v>356</v>
      </c>
      <c r="G55" s="1"/>
      <c r="H55" s="168"/>
      <c r="I55" s="1"/>
      <c r="J55" s="1"/>
    </row>
    <row r="56" spans="1:12" s="127" customFormat="1" ht="15" customHeight="1">
      <c r="A56" s="170" t="s">
        <v>357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358</v>
      </c>
      <c r="B58" s="169" t="s">
        <v>128</v>
      </c>
      <c r="C58" s="1"/>
      <c r="D58" s="1"/>
      <c r="E58" s="1"/>
      <c r="F58" s="164" t="s">
        <v>358</v>
      </c>
      <c r="G58" s="169" t="s">
        <v>128</v>
      </c>
      <c r="H58" s="1"/>
    </row>
    <row r="59" spans="1:12" s="127" customFormat="1" ht="15" customHeight="1">
      <c r="A59" s="170" t="s">
        <v>359</v>
      </c>
      <c r="B59" s="1"/>
      <c r="C59" s="1"/>
      <c r="D59" s="1"/>
      <c r="E59" s="1"/>
      <c r="F59" s="170" t="s">
        <v>360</v>
      </c>
      <c r="G59" s="1"/>
      <c r="H59" s="1"/>
    </row>
    <row r="60" spans="1:12" s="127" customFormat="1" ht="15" customHeight="1">
      <c r="A60" s="1" t="s">
        <v>361</v>
      </c>
      <c r="B60" s="1"/>
      <c r="C60" s="1"/>
      <c r="D60" s="1"/>
      <c r="E60" s="1"/>
      <c r="H60" s="1"/>
    </row>
    <row r="61" spans="1:12" s="127" customFormat="1" ht="15" customHeight="1">
      <c r="A61" s="170" t="s">
        <v>362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364</v>
      </c>
      <c r="G64" s="1" t="s">
        <v>365</v>
      </c>
      <c r="H64" s="1"/>
      <c r="I64" s="1"/>
      <c r="J64" s="1"/>
      <c r="K64" s="1"/>
      <c r="L64" s="1"/>
    </row>
    <row r="65" spans="1:14" s="127" customFormat="1" ht="15" customHeight="1">
      <c r="F65" s="1" t="s">
        <v>366</v>
      </c>
      <c r="G65" s="1" t="s">
        <v>367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hyperlinks>
    <hyperlink ref="A2" location="MENU!A1" display="BACK TO MENU" xr:uid="{60627D2B-8E5F-4722-B4AB-1AB400BEFFA9}"/>
    <hyperlink ref="A46" r:id="rId1" display="http://www.tslines.com/" xr:uid="{40BE1B42-04A3-4A7D-9FD4-6B8A4311976F}"/>
    <hyperlink ref="F46" r:id="rId2" display="http://www.tslines.com/" xr:uid="{5586933D-514E-4A4E-89C1-0991065B4C1C}"/>
    <hyperlink ref="G58" r:id="rId3" xr:uid="{D0E3035D-3277-4A30-B0AD-6EBE617309F5}"/>
    <hyperlink ref="G63" r:id="rId4" xr:uid="{CD9F8B34-0595-4674-88D5-9065AE32175B}"/>
    <hyperlink ref="B58" r:id="rId5" xr:uid="{09D3F6A1-58AD-4838-927B-F16681E02646}"/>
    <hyperlink ref="G53" r:id="rId6" display="mailto:cus.tslhph@tslines.com.vn" xr:uid="{CE49C54E-40FA-4F03-A24F-0FFBEDF760F2}"/>
    <hyperlink ref="B53" r:id="rId7" display="mailto:cus.tslhph@tslines.com.vn" xr:uid="{1043C4F6-DB99-4643-ADC4-8421F7042FD1}"/>
  </hyperlinks>
  <pageMargins left="0.7" right="0.7" top="0.75" bottom="0.75" header="0.3" footer="0.3"/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3D93-4030-469B-B86A-E6A119A1897E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9.28515625" style="1" bestFit="1" customWidth="1"/>
    <col min="10" max="10" width="22.85546875" style="1" customWidth="1"/>
    <col min="11" max="11" width="26.5703125" style="1" hidden="1" customWidth="1"/>
    <col min="12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741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369</v>
      </c>
      <c r="B10" s="201" t="s">
        <v>742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76"/>
      <c r="G11" s="377"/>
      <c r="H11" s="187" t="s">
        <v>280</v>
      </c>
      <c r="I11" s="227" t="s">
        <v>744</v>
      </c>
      <c r="J11" s="228" t="s">
        <v>743</v>
      </c>
      <c r="K11" s="304" t="s">
        <v>745</v>
      </c>
    </row>
    <row r="12" spans="1:204" s="174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79" t="s">
        <v>373</v>
      </c>
      <c r="G12" s="380"/>
      <c r="H12" s="214" t="s">
        <v>374</v>
      </c>
      <c r="I12" s="232" t="s">
        <v>746</v>
      </c>
      <c r="J12" s="247" t="s">
        <v>747</v>
      </c>
      <c r="K12" s="416" t="s">
        <v>748</v>
      </c>
    </row>
    <row r="13" spans="1:204" s="174" customFormat="1" ht="15" customHeight="1">
      <c r="A13" s="378"/>
      <c r="B13" s="374"/>
      <c r="C13" s="375"/>
      <c r="D13" s="140" t="s">
        <v>288</v>
      </c>
      <c r="E13" s="209" t="s">
        <v>290</v>
      </c>
      <c r="F13" s="381"/>
      <c r="G13" s="382"/>
      <c r="H13" s="189" t="s">
        <v>290</v>
      </c>
      <c r="I13" s="232" t="s">
        <v>749</v>
      </c>
      <c r="J13" s="247" t="s">
        <v>868</v>
      </c>
      <c r="K13" s="416" t="s">
        <v>750</v>
      </c>
    </row>
    <row r="14" spans="1:204" s="174" customFormat="1" ht="15" customHeight="1">
      <c r="A14" s="367" t="s">
        <v>751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752</v>
      </c>
      <c r="G14" s="143"/>
      <c r="H14" s="144"/>
      <c r="I14" s="144"/>
      <c r="J14" s="143"/>
      <c r="K14" s="417">
        <f t="shared" ref="K14:K22" si="1">H14+20</f>
        <v>20</v>
      </c>
    </row>
    <row r="15" spans="1:204" s="174" customFormat="1" ht="15" customHeight="1">
      <c r="A15" s="367"/>
      <c r="B15" s="273" t="s">
        <v>293</v>
      </c>
      <c r="C15" s="186" t="s">
        <v>780</v>
      </c>
      <c r="D15" s="142">
        <f t="shared" ref="D15:D22" si="2">D14+7</f>
        <v>46090</v>
      </c>
      <c r="E15" s="143">
        <f t="shared" si="0"/>
        <v>46092</v>
      </c>
      <c r="F15" s="142" t="s">
        <v>754</v>
      </c>
      <c r="G15" s="143" t="s">
        <v>828</v>
      </c>
      <c r="H15" s="144">
        <v>46101</v>
      </c>
      <c r="I15" s="144">
        <f>H15+17</f>
        <v>46118</v>
      </c>
      <c r="J15" s="143">
        <f>H15+21</f>
        <v>46122</v>
      </c>
      <c r="K15" s="417">
        <f t="shared" si="1"/>
        <v>46121</v>
      </c>
    </row>
    <row r="16" spans="1:204" s="174" customFormat="1" ht="15" customHeight="1">
      <c r="A16" s="367"/>
      <c r="B16" s="273" t="s">
        <v>294</v>
      </c>
      <c r="C16" s="186" t="s">
        <v>781</v>
      </c>
      <c r="D16" s="142">
        <f t="shared" si="2"/>
        <v>46097</v>
      </c>
      <c r="E16" s="143">
        <f t="shared" si="0"/>
        <v>46099</v>
      </c>
      <c r="F16" s="142" t="s">
        <v>869</v>
      </c>
      <c r="G16" s="143" t="s">
        <v>872</v>
      </c>
      <c r="H16" s="144">
        <f>H15+7</f>
        <v>46108</v>
      </c>
      <c r="I16" s="144">
        <f>H16+17</f>
        <v>46125</v>
      </c>
      <c r="J16" s="143">
        <f>H16+21</f>
        <v>46129</v>
      </c>
      <c r="K16" s="417"/>
    </row>
    <row r="17" spans="1:11" s="174" customFormat="1" ht="15" customHeight="1">
      <c r="A17" s="367"/>
      <c r="B17" s="273" t="s">
        <v>296</v>
      </c>
      <c r="C17" s="186" t="s">
        <v>544</v>
      </c>
      <c r="D17" s="142">
        <f t="shared" si="2"/>
        <v>46104</v>
      </c>
      <c r="E17" s="143">
        <f t="shared" si="0"/>
        <v>46106</v>
      </c>
      <c r="F17" s="142" t="s">
        <v>827</v>
      </c>
      <c r="G17" s="143" t="s">
        <v>829</v>
      </c>
      <c r="H17" s="144">
        <f>H16+7</f>
        <v>46115</v>
      </c>
      <c r="I17" s="144">
        <f>H17+17</f>
        <v>46132</v>
      </c>
      <c r="J17" s="143">
        <f>H17+21</f>
        <v>46136</v>
      </c>
      <c r="K17" s="417">
        <f t="shared" si="1"/>
        <v>46135</v>
      </c>
    </row>
    <row r="18" spans="1:11" s="174" customFormat="1" ht="15" customHeight="1">
      <c r="A18" s="367"/>
      <c r="B18" s="273" t="s">
        <v>293</v>
      </c>
      <c r="C18" s="186" t="s">
        <v>782</v>
      </c>
      <c r="D18" s="142">
        <f t="shared" si="2"/>
        <v>46111</v>
      </c>
      <c r="E18" s="143">
        <f t="shared" si="0"/>
        <v>46113</v>
      </c>
      <c r="F18" s="142" t="s">
        <v>753</v>
      </c>
      <c r="G18" s="143" t="s">
        <v>813</v>
      </c>
      <c r="H18" s="144">
        <f>H17+7</f>
        <v>46122</v>
      </c>
      <c r="I18" s="144">
        <f>H18+17</f>
        <v>46139</v>
      </c>
      <c r="J18" s="143">
        <f>H18+21</f>
        <v>46143</v>
      </c>
      <c r="K18" s="417"/>
    </row>
    <row r="19" spans="1:11" s="174" customFormat="1" ht="15" customHeight="1">
      <c r="A19" s="367"/>
      <c r="B19" s="273" t="s">
        <v>294</v>
      </c>
      <c r="C19" s="186" t="s">
        <v>831</v>
      </c>
      <c r="D19" s="142">
        <f t="shared" si="2"/>
        <v>46118</v>
      </c>
      <c r="E19" s="143">
        <f t="shared" si="0"/>
        <v>46120</v>
      </c>
      <c r="F19" s="142" t="s">
        <v>870</v>
      </c>
      <c r="G19" s="143" t="s">
        <v>873</v>
      </c>
      <c r="H19" s="144">
        <f>H18+7</f>
        <v>46129</v>
      </c>
      <c r="I19" s="144">
        <f>H19+17</f>
        <v>46146</v>
      </c>
      <c r="J19" s="143">
        <f>H19+21</f>
        <v>46150</v>
      </c>
      <c r="K19" s="417"/>
    </row>
    <row r="20" spans="1:11" s="174" customFormat="1" ht="15" customHeight="1">
      <c r="A20" s="367"/>
      <c r="B20" s="273" t="s">
        <v>296</v>
      </c>
      <c r="C20" s="186" t="s">
        <v>545</v>
      </c>
      <c r="D20" s="142">
        <f t="shared" si="2"/>
        <v>46125</v>
      </c>
      <c r="E20" s="143">
        <f t="shared" si="0"/>
        <v>46127</v>
      </c>
      <c r="F20" s="142" t="s">
        <v>777</v>
      </c>
      <c r="G20" s="143" t="s">
        <v>874</v>
      </c>
      <c r="H20" s="144">
        <f>H19+7</f>
        <v>46136</v>
      </c>
      <c r="I20" s="144">
        <f>H20+17</f>
        <v>46153</v>
      </c>
      <c r="J20" s="143">
        <f>H20+21</f>
        <v>46157</v>
      </c>
      <c r="K20" s="417">
        <f t="shared" ref="K20" si="3">H20+20</f>
        <v>46156</v>
      </c>
    </row>
    <row r="21" spans="1:11" s="174" customFormat="1" ht="15" customHeight="1">
      <c r="A21" s="367"/>
      <c r="B21" s="273" t="s">
        <v>293</v>
      </c>
      <c r="C21" s="186" t="s">
        <v>832</v>
      </c>
      <c r="D21" s="142">
        <f t="shared" si="2"/>
        <v>46132</v>
      </c>
      <c r="E21" s="143">
        <f t="shared" si="0"/>
        <v>46134</v>
      </c>
      <c r="F21" s="142" t="s">
        <v>871</v>
      </c>
      <c r="G21" s="143" t="s">
        <v>875</v>
      </c>
      <c r="H21" s="144">
        <f>H20+7</f>
        <v>46143</v>
      </c>
      <c r="I21" s="144">
        <f>H21+17</f>
        <v>46160</v>
      </c>
      <c r="J21" s="143">
        <f>H21+21</f>
        <v>46164</v>
      </c>
      <c r="K21" s="417"/>
    </row>
    <row r="22" spans="1:11" s="174" customFormat="1" ht="15" customHeight="1" thickBot="1">
      <c r="A22" s="368"/>
      <c r="B22" s="272" t="s">
        <v>294</v>
      </c>
      <c r="C22" s="148" t="s">
        <v>833</v>
      </c>
      <c r="D22" s="147">
        <f t="shared" si="2"/>
        <v>46139</v>
      </c>
      <c r="E22" s="148">
        <f>D22+2</f>
        <v>46141</v>
      </c>
      <c r="F22" s="147" t="s">
        <v>754</v>
      </c>
      <c r="G22" s="148" t="s">
        <v>876</v>
      </c>
      <c r="H22" s="149">
        <f>H21+7</f>
        <v>46150</v>
      </c>
      <c r="I22" s="149">
        <f>H22+17</f>
        <v>46167</v>
      </c>
      <c r="J22" s="148">
        <f>H22+21</f>
        <v>46171</v>
      </c>
      <c r="K22" s="286">
        <f t="shared" si="1"/>
        <v>46170</v>
      </c>
    </row>
    <row r="23" spans="1:11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76"/>
      <c r="G24" s="377"/>
      <c r="H24" s="187" t="s">
        <v>280</v>
      </c>
      <c r="I24" s="227" t="s">
        <v>744</v>
      </c>
      <c r="J24" s="228" t="s">
        <v>743</v>
      </c>
      <c r="K24" s="304" t="s">
        <v>745</v>
      </c>
    </row>
    <row r="25" spans="1:11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79" t="s">
        <v>373</v>
      </c>
      <c r="G25" s="380"/>
      <c r="H25" s="214" t="s">
        <v>374</v>
      </c>
      <c r="I25" s="232" t="s">
        <v>756</v>
      </c>
      <c r="J25" s="247" t="s">
        <v>757</v>
      </c>
      <c r="K25" s="416" t="s">
        <v>758</v>
      </c>
    </row>
    <row r="26" spans="1:11" s="14" customFormat="1" ht="15" customHeight="1">
      <c r="A26" s="371"/>
      <c r="B26" s="374"/>
      <c r="C26" s="375"/>
      <c r="D26" s="140" t="s">
        <v>58</v>
      </c>
      <c r="E26" s="155" t="s">
        <v>290</v>
      </c>
      <c r="F26" s="381"/>
      <c r="G26" s="382"/>
      <c r="H26" s="189" t="s">
        <v>290</v>
      </c>
      <c r="I26" s="232" t="s">
        <v>749</v>
      </c>
      <c r="J26" s="247" t="s">
        <v>868</v>
      </c>
      <c r="K26" s="416" t="s">
        <v>750</v>
      </c>
    </row>
    <row r="27" spans="1:11" s="14" customFormat="1" ht="15" customHeight="1">
      <c r="A27" s="367" t="s">
        <v>759</v>
      </c>
      <c r="B27" s="273" t="s">
        <v>313</v>
      </c>
      <c r="C27" s="186" t="s">
        <v>544</v>
      </c>
      <c r="D27" s="300" t="s">
        <v>295</v>
      </c>
      <c r="E27" s="143"/>
      <c r="F27" s="142" t="s">
        <v>752</v>
      </c>
      <c r="G27" s="143"/>
      <c r="H27" s="144"/>
      <c r="I27" s="144"/>
      <c r="J27" s="143"/>
      <c r="K27" s="417">
        <f t="shared" ref="K27:K28" si="4">H27+20</f>
        <v>20</v>
      </c>
    </row>
    <row r="28" spans="1:11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5">D28+3</f>
        <v>46095</v>
      </c>
      <c r="F28" s="142" t="s">
        <v>754</v>
      </c>
      <c r="G28" s="143" t="s">
        <v>828</v>
      </c>
      <c r="H28" s="144">
        <v>46101</v>
      </c>
      <c r="I28" s="144">
        <f>H28+17</f>
        <v>46118</v>
      </c>
      <c r="J28" s="143">
        <f>H28+21</f>
        <v>46122</v>
      </c>
      <c r="K28" s="417">
        <f t="shared" si="4"/>
        <v>46121</v>
      </c>
    </row>
    <row r="29" spans="1:11" s="14" customFormat="1" ht="15" customHeight="1">
      <c r="A29" s="367"/>
      <c r="B29" s="273" t="s">
        <v>396</v>
      </c>
      <c r="C29" s="186" t="s">
        <v>761</v>
      </c>
      <c r="D29" s="142">
        <f t="shared" ref="D29:D35" si="6">D28+7</f>
        <v>46099</v>
      </c>
      <c r="E29" s="143">
        <f t="shared" si="5"/>
        <v>46102</v>
      </c>
      <c r="F29" s="142" t="s">
        <v>869</v>
      </c>
      <c r="G29" s="143" t="s">
        <v>872</v>
      </c>
      <c r="H29" s="144">
        <f>H28+7</f>
        <v>46108</v>
      </c>
      <c r="I29" s="144">
        <f>H29+17</f>
        <v>46125</v>
      </c>
      <c r="J29" s="143">
        <f>H29+21</f>
        <v>46129</v>
      </c>
      <c r="K29" s="417"/>
    </row>
    <row r="30" spans="1:11" s="14" customFormat="1" ht="15" customHeight="1">
      <c r="A30" s="367"/>
      <c r="B30" s="273" t="s">
        <v>315</v>
      </c>
      <c r="C30" s="186" t="s">
        <v>545</v>
      </c>
      <c r="D30" s="142">
        <f t="shared" si="6"/>
        <v>46106</v>
      </c>
      <c r="E30" s="143">
        <f t="shared" si="5"/>
        <v>46109</v>
      </c>
      <c r="F30" s="142" t="s">
        <v>827</v>
      </c>
      <c r="G30" s="143" t="s">
        <v>829</v>
      </c>
      <c r="H30" s="144">
        <f>H29+7</f>
        <v>46115</v>
      </c>
      <c r="I30" s="144">
        <f>H30+17</f>
        <v>46132</v>
      </c>
      <c r="J30" s="143">
        <f>H30+21</f>
        <v>46136</v>
      </c>
      <c r="K30" s="417">
        <f t="shared" ref="K30" si="7">H30+20</f>
        <v>46135</v>
      </c>
    </row>
    <row r="31" spans="1:11" s="14" customFormat="1" ht="15" customHeight="1">
      <c r="A31" s="367"/>
      <c r="B31" s="273" t="s">
        <v>312</v>
      </c>
      <c r="C31" s="186" t="s">
        <v>545</v>
      </c>
      <c r="D31" s="142">
        <f t="shared" si="6"/>
        <v>46113</v>
      </c>
      <c r="E31" s="143">
        <f t="shared" si="5"/>
        <v>46116</v>
      </c>
      <c r="F31" s="142" t="s">
        <v>753</v>
      </c>
      <c r="G31" s="143" t="s">
        <v>813</v>
      </c>
      <c r="H31" s="144">
        <f>H30+7</f>
        <v>46122</v>
      </c>
      <c r="I31" s="144">
        <f>H31+17</f>
        <v>46139</v>
      </c>
      <c r="J31" s="143">
        <f>H31+21</f>
        <v>46143</v>
      </c>
      <c r="K31" s="417"/>
    </row>
    <row r="32" spans="1:11" s="14" customFormat="1" ht="15" customHeight="1">
      <c r="A32" s="367"/>
      <c r="B32" s="273" t="s">
        <v>396</v>
      </c>
      <c r="C32" s="186" t="s">
        <v>762</v>
      </c>
      <c r="D32" s="142">
        <f t="shared" si="6"/>
        <v>46120</v>
      </c>
      <c r="E32" s="143">
        <f t="shared" si="5"/>
        <v>46123</v>
      </c>
      <c r="F32" s="142" t="s">
        <v>870</v>
      </c>
      <c r="G32" s="143" t="s">
        <v>873</v>
      </c>
      <c r="H32" s="144">
        <f>H31+7</f>
        <v>46129</v>
      </c>
      <c r="I32" s="144">
        <f>H32+17</f>
        <v>46146</v>
      </c>
      <c r="J32" s="143">
        <f>H32+21</f>
        <v>46150</v>
      </c>
      <c r="K32" s="417"/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6"/>
        <v>46127</v>
      </c>
      <c r="E33" s="143">
        <f t="shared" si="5"/>
        <v>46130</v>
      </c>
      <c r="F33" s="142" t="s">
        <v>777</v>
      </c>
      <c r="G33" s="143" t="s">
        <v>874</v>
      </c>
      <c r="H33" s="144">
        <f>H32+7</f>
        <v>46136</v>
      </c>
      <c r="I33" s="144">
        <f>H33+17</f>
        <v>46153</v>
      </c>
      <c r="J33" s="143">
        <f>H33+21</f>
        <v>46157</v>
      </c>
      <c r="K33" s="417">
        <f t="shared" ref="K33" si="8">H33+20</f>
        <v>46156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6"/>
        <v>46134</v>
      </c>
      <c r="E34" s="143">
        <f t="shared" si="5"/>
        <v>46137</v>
      </c>
      <c r="F34" s="142" t="s">
        <v>871</v>
      </c>
      <c r="G34" s="143" t="s">
        <v>875</v>
      </c>
      <c r="H34" s="144">
        <f>H33+7</f>
        <v>46143</v>
      </c>
      <c r="I34" s="144">
        <f>H34+17</f>
        <v>46160</v>
      </c>
      <c r="J34" s="143">
        <f>H34+21</f>
        <v>46164</v>
      </c>
      <c r="K34" s="417"/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6"/>
        <v>46141</v>
      </c>
      <c r="E35" s="148">
        <f t="shared" si="5"/>
        <v>46144</v>
      </c>
      <c r="F35" s="147" t="s">
        <v>754</v>
      </c>
      <c r="G35" s="148" t="s">
        <v>876</v>
      </c>
      <c r="H35" s="149">
        <f>H34+7</f>
        <v>46150</v>
      </c>
      <c r="I35" s="149">
        <f>H35+17</f>
        <v>46167</v>
      </c>
      <c r="J35" s="148">
        <f>H35+21</f>
        <v>46171</v>
      </c>
      <c r="K35" s="286">
        <f t="shared" ref="K35" si="9">H35+20</f>
        <v>46170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331</v>
      </c>
      <c r="J38" s="157"/>
      <c r="K38" s="157"/>
    </row>
    <row r="39" spans="1:16379" s="156" customFormat="1" ht="15" customHeight="1">
      <c r="A39" s="369" t="s">
        <v>332</v>
      </c>
      <c r="B39" s="369"/>
      <c r="C39" s="369"/>
      <c r="D39" s="369"/>
      <c r="E39" s="369"/>
      <c r="F39" s="369"/>
      <c r="G39" s="369"/>
      <c r="H39" s="369"/>
      <c r="I39" s="158"/>
    </row>
    <row r="40" spans="1:16379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6379" s="156" customFormat="1" ht="15" customHeight="1">
      <c r="A41" s="156" t="s">
        <v>333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334</v>
      </c>
      <c r="B43" s="43"/>
      <c r="C43" s="43"/>
      <c r="D43" s="43"/>
      <c r="E43" s="43"/>
      <c r="F43" s="164" t="s">
        <v>335</v>
      </c>
      <c r="G43" s="162"/>
      <c r="H43" s="162"/>
      <c r="I43" s="167"/>
      <c r="J43" s="167"/>
    </row>
    <row r="44" spans="1:16379" s="127" customFormat="1" ht="15" customHeight="1">
      <c r="A44" s="165" t="s">
        <v>336</v>
      </c>
      <c r="B44" s="1"/>
      <c r="C44" s="1"/>
      <c r="D44" s="1"/>
      <c r="E44" s="166"/>
      <c r="F44" s="1" t="s">
        <v>337</v>
      </c>
      <c r="G44" s="162"/>
      <c r="H44" s="162"/>
    </row>
    <row r="45" spans="1:16379" s="127" customFormat="1" ht="15" customHeight="1">
      <c r="A45" s="1" t="s">
        <v>338</v>
      </c>
      <c r="B45" s="1"/>
      <c r="C45" s="1"/>
      <c r="D45" s="1"/>
      <c r="E45" s="166"/>
      <c r="F45" s="1" t="s">
        <v>339</v>
      </c>
      <c r="G45" s="162"/>
      <c r="H45" s="162"/>
    </row>
    <row r="46" spans="1:16379" s="127" customFormat="1" ht="15" customHeight="1">
      <c r="A46" s="1" t="s">
        <v>340</v>
      </c>
      <c r="B46" s="1"/>
      <c r="C46" s="1"/>
      <c r="D46" s="166"/>
      <c r="E46" s="166"/>
      <c r="F46" s="1" t="s">
        <v>340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341</v>
      </c>
      <c r="B48" s="43"/>
      <c r="C48" s="1"/>
      <c r="D48" s="1"/>
      <c r="E48" s="1"/>
      <c r="F48" s="164" t="s">
        <v>341</v>
      </c>
      <c r="G48" s="162"/>
      <c r="H48" s="162"/>
      <c r="I48" s="1"/>
      <c r="J48" s="1"/>
    </row>
    <row r="49" spans="1:12" s="127" customFormat="1" ht="15" customHeight="1">
      <c r="A49" s="1" t="s">
        <v>342</v>
      </c>
      <c r="B49" s="1" t="s">
        <v>343</v>
      </c>
      <c r="C49" s="1"/>
      <c r="D49" s="1"/>
      <c r="E49" s="1"/>
      <c r="F49" s="1" t="s">
        <v>344</v>
      </c>
      <c r="G49" s="1" t="s">
        <v>345</v>
      </c>
      <c r="H49" s="1"/>
      <c r="I49" s="1"/>
      <c r="J49" s="1"/>
    </row>
    <row r="50" spans="1:12" s="127" customFormat="1" ht="15" customHeight="1">
      <c r="A50" s="1" t="s">
        <v>346</v>
      </c>
      <c r="B50" s="1" t="s">
        <v>347</v>
      </c>
      <c r="C50" s="1"/>
      <c r="D50" s="1"/>
      <c r="E50" s="1"/>
      <c r="F50" s="1" t="s">
        <v>348</v>
      </c>
      <c r="G50" s="1" t="s">
        <v>349</v>
      </c>
      <c r="H50" s="162"/>
      <c r="I50" s="1"/>
      <c r="J50" s="1"/>
    </row>
    <row r="51" spans="1:12" s="127" customFormat="1" ht="15" customHeight="1">
      <c r="A51" s="1" t="s">
        <v>350</v>
      </c>
      <c r="B51" s="1" t="s">
        <v>351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352</v>
      </c>
      <c r="B53" s="169" t="s">
        <v>116</v>
      </c>
      <c r="C53" s="1"/>
      <c r="D53" s="1"/>
      <c r="E53" s="1"/>
      <c r="F53" s="164" t="s">
        <v>352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353</v>
      </c>
      <c r="B54" s="1"/>
      <c r="C54" s="1"/>
      <c r="D54" s="1"/>
      <c r="E54" s="1"/>
      <c r="F54" s="1" t="s">
        <v>354</v>
      </c>
      <c r="G54" s="1"/>
      <c r="H54" s="168"/>
      <c r="I54" s="1"/>
      <c r="J54" s="1"/>
    </row>
    <row r="55" spans="1:12" s="127" customFormat="1" ht="15" customHeight="1">
      <c r="A55" s="170" t="s">
        <v>355</v>
      </c>
      <c r="B55" s="169"/>
      <c r="C55" s="1"/>
      <c r="D55" s="1"/>
      <c r="E55" s="1"/>
      <c r="F55" s="1" t="s">
        <v>356</v>
      </c>
      <c r="G55" s="1"/>
      <c r="H55" s="168"/>
      <c r="I55" s="1"/>
      <c r="J55" s="1"/>
    </row>
    <row r="56" spans="1:12" s="127" customFormat="1" ht="15" customHeight="1">
      <c r="A56" s="170" t="s">
        <v>357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358</v>
      </c>
      <c r="B58" s="169" t="s">
        <v>128</v>
      </c>
      <c r="C58" s="1"/>
      <c r="D58" s="1"/>
      <c r="E58" s="1"/>
      <c r="F58" s="164" t="s">
        <v>358</v>
      </c>
      <c r="G58" s="169" t="s">
        <v>128</v>
      </c>
      <c r="H58" s="1"/>
    </row>
    <row r="59" spans="1:12" s="127" customFormat="1" ht="15" customHeight="1">
      <c r="A59" s="170" t="s">
        <v>359</v>
      </c>
      <c r="B59" s="1"/>
      <c r="C59" s="1"/>
      <c r="D59" s="1"/>
      <c r="E59" s="1"/>
      <c r="F59" s="170" t="s">
        <v>360</v>
      </c>
      <c r="G59" s="1"/>
      <c r="H59" s="1"/>
    </row>
    <row r="60" spans="1:12" s="127" customFormat="1" ht="15" customHeight="1">
      <c r="A60" s="1" t="s">
        <v>361</v>
      </c>
      <c r="B60" s="1"/>
      <c r="C60" s="1"/>
      <c r="D60" s="1"/>
      <c r="E60" s="1"/>
      <c r="H60" s="1"/>
    </row>
    <row r="61" spans="1:12" s="127" customFormat="1" ht="15" customHeight="1">
      <c r="A61" s="170" t="s">
        <v>362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364</v>
      </c>
      <c r="G64" s="1" t="s">
        <v>365</v>
      </c>
      <c r="H64" s="1"/>
      <c r="I64" s="1"/>
      <c r="J64" s="1"/>
      <c r="K64" s="1"/>
      <c r="L64" s="1"/>
    </row>
    <row r="65" spans="1:14" s="127" customFormat="1" ht="15" customHeight="1">
      <c r="F65" s="1" t="s">
        <v>366</v>
      </c>
      <c r="G65" s="1" t="s">
        <v>367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hyperlinks>
    <hyperlink ref="A2" location="MENU!A1" display="BACK TO MENU" xr:uid="{A939E989-D070-45CF-BFD3-5410B2E4E1B5}"/>
    <hyperlink ref="A46" r:id="rId1" display="http://www.tslines.com/" xr:uid="{E621AADD-E39D-4091-8F6B-DB7BFFE84A82}"/>
    <hyperlink ref="F46" r:id="rId2" display="http://www.tslines.com/" xr:uid="{E71E2E27-5174-488D-9961-8C7CC7E4214A}"/>
    <hyperlink ref="G58" r:id="rId3" xr:uid="{F1A93C83-85C1-463E-9369-727EE3F7669A}"/>
    <hyperlink ref="G63" r:id="rId4" xr:uid="{595B6BF2-31DB-4782-A023-5F3679FD2636}"/>
    <hyperlink ref="B58" r:id="rId5" xr:uid="{91BEACC4-4203-454E-BE36-89545111C627}"/>
    <hyperlink ref="G53" r:id="rId6" display="mailto:cus.tslhph@tslines.com.vn" xr:uid="{E24D7375-F2A0-4A96-A748-3732328E5FB5}"/>
    <hyperlink ref="B53" r:id="rId7" display="mailto:cus.tslhph@tslines.com.vn" xr:uid="{A5B910B1-E10A-43D9-98CC-32779B197A90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4"/>
  <sheetViews>
    <sheetView zoomScaleNormal="100"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7.28515625" style="1" bestFit="1" customWidth="1"/>
    <col min="8" max="8" width="29" style="1" customWidth="1"/>
    <col min="9" max="16384" width="18.42578125" style="1"/>
  </cols>
  <sheetData>
    <row r="1" spans="1:10" ht="16.5" customHeight="1">
      <c r="B1" s="51"/>
      <c r="C1" s="342" t="s">
        <v>41</v>
      </c>
      <c r="D1" s="342"/>
      <c r="E1" s="342"/>
      <c r="F1" s="342"/>
      <c r="G1" s="342"/>
      <c r="H1" s="342"/>
      <c r="I1" s="53"/>
      <c r="J1" s="53"/>
    </row>
    <row r="2" spans="1:10">
      <c r="B2" s="54"/>
      <c r="C2" s="342"/>
      <c r="D2" s="342"/>
      <c r="E2" s="342"/>
      <c r="F2" s="342"/>
      <c r="G2" s="342"/>
      <c r="H2" s="342"/>
      <c r="I2" s="53"/>
      <c r="J2" s="53"/>
    </row>
    <row r="3" spans="1:10">
      <c r="B3" s="54"/>
      <c r="C3" s="342"/>
      <c r="D3" s="342"/>
      <c r="E3" s="342"/>
      <c r="F3" s="342"/>
      <c r="G3" s="342"/>
      <c r="H3" s="342"/>
      <c r="I3" s="53"/>
      <c r="J3" s="53"/>
    </row>
    <row r="4" spans="1:10">
      <c r="B4" s="54"/>
      <c r="C4" s="342"/>
      <c r="D4" s="342"/>
      <c r="E4" s="342"/>
      <c r="F4" s="342"/>
      <c r="G4" s="342"/>
      <c r="H4" s="342"/>
      <c r="I4" s="53"/>
      <c r="J4" s="53"/>
    </row>
    <row r="5" spans="1:10">
      <c r="B5" s="54"/>
      <c r="C5" s="342"/>
      <c r="D5" s="342"/>
      <c r="E5" s="342"/>
      <c r="F5" s="342"/>
      <c r="G5" s="342"/>
      <c r="H5" s="342"/>
      <c r="I5" s="53"/>
      <c r="J5" s="53"/>
    </row>
    <row r="6" spans="1:10" ht="19.899999999999999" customHeight="1" thickBot="1">
      <c r="A6" s="55" t="s">
        <v>42</v>
      </c>
      <c r="C6" s="343"/>
      <c r="D6" s="343"/>
      <c r="E6" s="343"/>
      <c r="F6" s="343"/>
      <c r="G6" s="343"/>
      <c r="H6" s="343"/>
      <c r="I6" s="53"/>
      <c r="J6" s="53"/>
    </row>
    <row r="7" spans="1:10" ht="15" customHeight="1" thickBot="1">
      <c r="A7" s="344" t="s">
        <v>43</v>
      </c>
      <c r="B7" s="345"/>
      <c r="C7" s="345"/>
      <c r="D7" s="345"/>
      <c r="E7" s="345"/>
      <c r="F7" s="345"/>
      <c r="G7" s="345"/>
      <c r="H7" s="346"/>
    </row>
    <row r="8" spans="1:10" ht="15" customHeight="1">
      <c r="A8" s="347" t="s">
        <v>44</v>
      </c>
      <c r="B8" s="56" t="s">
        <v>45</v>
      </c>
      <c r="C8" s="57" t="s">
        <v>46</v>
      </c>
      <c r="D8" s="331" t="s">
        <v>47</v>
      </c>
      <c r="E8" s="332"/>
      <c r="F8" s="57" t="s">
        <v>48</v>
      </c>
      <c r="G8" s="57" t="s">
        <v>49</v>
      </c>
      <c r="H8" s="58" t="s">
        <v>48</v>
      </c>
    </row>
    <row r="9" spans="1:10" ht="14.25" customHeight="1">
      <c r="A9" s="348"/>
      <c r="B9" s="59" t="s">
        <v>50</v>
      </c>
      <c r="C9" s="60" t="s">
        <v>51</v>
      </c>
      <c r="D9" s="340" t="s">
        <v>52</v>
      </c>
      <c r="E9" s="341"/>
      <c r="F9" s="61" t="s">
        <v>53</v>
      </c>
      <c r="G9" s="61" t="s">
        <v>54</v>
      </c>
      <c r="H9" s="62" t="s">
        <v>55</v>
      </c>
    </row>
    <row r="10" spans="1:10" ht="14.25" customHeight="1">
      <c r="A10" s="348"/>
      <c r="B10" s="59" t="s">
        <v>56</v>
      </c>
      <c r="C10" s="60" t="s">
        <v>57</v>
      </c>
      <c r="D10" s="340" t="s">
        <v>58</v>
      </c>
      <c r="E10" s="341"/>
      <c r="F10" s="61" t="s">
        <v>59</v>
      </c>
      <c r="G10" s="61" t="s">
        <v>54</v>
      </c>
      <c r="H10" s="62" t="s">
        <v>60</v>
      </c>
    </row>
    <row r="11" spans="1:10" ht="14.25" customHeight="1" thickBot="1">
      <c r="A11" s="349"/>
      <c r="B11" s="63" t="s">
        <v>61</v>
      </c>
      <c r="C11" s="64" t="s">
        <v>62</v>
      </c>
      <c r="D11" s="333" t="s">
        <v>63</v>
      </c>
      <c r="E11" s="334"/>
      <c r="F11" s="64" t="s">
        <v>64</v>
      </c>
      <c r="G11" s="64" t="s">
        <v>65</v>
      </c>
      <c r="H11" s="65" t="s">
        <v>66</v>
      </c>
      <c r="I11" s="66"/>
    </row>
    <row r="12" spans="1:10" ht="14.25" customHeight="1"/>
    <row r="13" spans="1:10" ht="14.25" customHeight="1" thickBot="1"/>
    <row r="14" spans="1:10" ht="14.25" customHeight="1">
      <c r="A14" s="328" t="s">
        <v>67</v>
      </c>
      <c r="B14" s="56" t="s">
        <v>45</v>
      </c>
      <c r="C14" s="57" t="s">
        <v>46</v>
      </c>
      <c r="D14" s="331" t="s">
        <v>68</v>
      </c>
      <c r="E14" s="332"/>
      <c r="F14" s="57" t="s">
        <v>69</v>
      </c>
      <c r="G14" s="57" t="s">
        <v>70</v>
      </c>
      <c r="H14" s="58" t="s">
        <v>71</v>
      </c>
    </row>
    <row r="15" spans="1:10" ht="14.25" customHeight="1">
      <c r="A15" s="329"/>
      <c r="B15" s="59" t="s">
        <v>50</v>
      </c>
      <c r="C15" s="60" t="s">
        <v>51</v>
      </c>
      <c r="D15" s="340" t="s">
        <v>72</v>
      </c>
      <c r="E15" s="341"/>
      <c r="F15" s="61" t="s">
        <v>73</v>
      </c>
      <c r="G15" s="61" t="s">
        <v>74</v>
      </c>
      <c r="H15" s="62" t="s">
        <v>75</v>
      </c>
    </row>
    <row r="16" spans="1:10" ht="14.25" customHeight="1">
      <c r="A16" s="329"/>
      <c r="B16" s="59" t="s">
        <v>56</v>
      </c>
      <c r="C16" s="60" t="s">
        <v>57</v>
      </c>
      <c r="D16" s="340" t="s">
        <v>76</v>
      </c>
      <c r="E16" s="341"/>
      <c r="F16" s="61" t="s">
        <v>77</v>
      </c>
      <c r="G16" s="61" t="s">
        <v>78</v>
      </c>
      <c r="H16" s="62" t="s">
        <v>78</v>
      </c>
    </row>
    <row r="17" spans="1:8" ht="14.25" customHeight="1" thickBot="1">
      <c r="A17" s="330"/>
      <c r="B17" s="63" t="s">
        <v>61</v>
      </c>
      <c r="C17" s="64" t="s">
        <v>62</v>
      </c>
      <c r="D17" s="333" t="s">
        <v>79</v>
      </c>
      <c r="E17" s="334"/>
      <c r="F17" s="64" t="s">
        <v>80</v>
      </c>
      <c r="G17" s="64" t="s">
        <v>76</v>
      </c>
      <c r="H17" s="65" t="s">
        <v>76</v>
      </c>
    </row>
    <row r="20" spans="1:8">
      <c r="A20" s="335" t="s">
        <v>81</v>
      </c>
      <c r="B20" s="336"/>
      <c r="C20" s="337"/>
      <c r="D20" s="338" t="s">
        <v>82</v>
      </c>
      <c r="E20" s="336"/>
      <c r="F20" s="339"/>
    </row>
    <row r="21" spans="1:8">
      <c r="A21" s="313" t="s">
        <v>83</v>
      </c>
      <c r="B21" s="314"/>
      <c r="C21" s="315"/>
      <c r="D21" s="322" t="s">
        <v>84</v>
      </c>
      <c r="E21" s="314"/>
      <c r="F21" s="323"/>
    </row>
    <row r="22" spans="1:8">
      <c r="A22" s="316"/>
      <c r="B22" s="317"/>
      <c r="C22" s="318"/>
      <c r="D22" s="324"/>
      <c r="E22" s="317"/>
      <c r="F22" s="325"/>
    </row>
    <row r="23" spans="1:8">
      <c r="A23" s="316"/>
      <c r="B23" s="317"/>
      <c r="C23" s="318"/>
      <c r="D23" s="324"/>
      <c r="E23" s="317"/>
      <c r="F23" s="325"/>
    </row>
    <row r="24" spans="1:8">
      <c r="A24" s="316"/>
      <c r="B24" s="317"/>
      <c r="C24" s="318"/>
      <c r="D24" s="324"/>
      <c r="E24" s="317"/>
      <c r="F24" s="325"/>
    </row>
    <row r="25" spans="1:8">
      <c r="A25" s="316"/>
      <c r="B25" s="317"/>
      <c r="C25" s="318"/>
      <c r="D25" s="324"/>
      <c r="E25" s="317"/>
      <c r="F25" s="325"/>
    </row>
    <row r="26" spans="1:8">
      <c r="A26" s="316"/>
      <c r="B26" s="317"/>
      <c r="C26" s="318"/>
      <c r="D26" s="324"/>
      <c r="E26" s="317"/>
      <c r="F26" s="325"/>
    </row>
    <row r="27" spans="1:8">
      <c r="A27" s="316"/>
      <c r="B27" s="317"/>
      <c r="C27" s="318"/>
      <c r="D27" s="324"/>
      <c r="E27" s="317"/>
      <c r="F27" s="325"/>
    </row>
    <row r="28" spans="1:8">
      <c r="A28" s="316"/>
      <c r="B28" s="317"/>
      <c r="C28" s="318"/>
      <c r="D28" s="324"/>
      <c r="E28" s="317"/>
      <c r="F28" s="325"/>
    </row>
    <row r="29" spans="1:8" ht="16.5" thickBot="1">
      <c r="A29" s="319"/>
      <c r="B29" s="320"/>
      <c r="C29" s="321"/>
      <c r="D29" s="326"/>
      <c r="E29" s="320"/>
      <c r="F29" s="327"/>
    </row>
    <row r="31" spans="1:8" ht="16.5" thickBot="1"/>
    <row r="32" spans="1:8" ht="15.75" customHeight="1">
      <c r="A32" s="67" t="s">
        <v>85</v>
      </c>
      <c r="B32" s="68" t="s">
        <v>86</v>
      </c>
      <c r="C32" s="68" t="s">
        <v>87</v>
      </c>
      <c r="D32" s="68" t="s">
        <v>88</v>
      </c>
      <c r="E32" s="68" t="s">
        <v>89</v>
      </c>
      <c r="F32" s="69" t="s">
        <v>90</v>
      </c>
      <c r="G32" s="70" t="s">
        <v>91</v>
      </c>
      <c r="H32" s="71"/>
    </row>
    <row r="33" spans="1:8">
      <c r="A33" s="72"/>
      <c r="B33" s="73" t="s">
        <v>92</v>
      </c>
      <c r="C33" s="73"/>
      <c r="D33" s="73"/>
      <c r="E33" s="73"/>
      <c r="F33" s="73"/>
      <c r="G33" s="74" t="s">
        <v>93</v>
      </c>
      <c r="H33" s="75"/>
    </row>
    <row r="34" spans="1:8">
      <c r="A34" s="76" t="s">
        <v>94</v>
      </c>
      <c r="B34" s="77" t="s">
        <v>95</v>
      </c>
      <c r="C34" s="78" t="s">
        <v>96</v>
      </c>
      <c r="D34" s="78" t="s">
        <v>97</v>
      </c>
      <c r="E34" s="78" t="s">
        <v>98</v>
      </c>
      <c r="F34" s="79">
        <v>111</v>
      </c>
      <c r="G34" s="80" t="s">
        <v>99</v>
      </c>
      <c r="H34" s="81"/>
    </row>
    <row r="35" spans="1:8">
      <c r="A35" s="76" t="s">
        <v>100</v>
      </c>
      <c r="B35" s="77" t="s">
        <v>95</v>
      </c>
      <c r="C35" s="78" t="s">
        <v>101</v>
      </c>
      <c r="D35" s="78" t="s">
        <v>102</v>
      </c>
      <c r="E35" s="78" t="s">
        <v>103</v>
      </c>
      <c r="F35" s="79">
        <v>112</v>
      </c>
      <c r="G35" s="80" t="s">
        <v>104</v>
      </c>
      <c r="H35" s="81"/>
    </row>
    <row r="36" spans="1:8">
      <c r="A36" s="76" t="s">
        <v>100</v>
      </c>
      <c r="B36" s="77" t="s">
        <v>105</v>
      </c>
      <c r="C36" s="78" t="s">
        <v>106</v>
      </c>
      <c r="D36" s="78" t="s">
        <v>107</v>
      </c>
      <c r="E36" s="78" t="s">
        <v>103</v>
      </c>
      <c r="F36" s="79">
        <v>113</v>
      </c>
      <c r="G36" s="80" t="s">
        <v>108</v>
      </c>
      <c r="H36" s="81"/>
    </row>
    <row r="37" spans="1:8">
      <c r="A37" s="76" t="s">
        <v>100</v>
      </c>
      <c r="B37" s="77" t="s">
        <v>105</v>
      </c>
      <c r="C37" s="78" t="s">
        <v>109</v>
      </c>
      <c r="D37" s="78" t="s">
        <v>110</v>
      </c>
      <c r="E37" s="78" t="s">
        <v>103</v>
      </c>
      <c r="F37" s="79">
        <v>113</v>
      </c>
      <c r="G37" s="80" t="s">
        <v>111</v>
      </c>
      <c r="H37" s="81"/>
    </row>
    <row r="38" spans="1:8">
      <c r="A38" s="76" t="s">
        <v>94</v>
      </c>
      <c r="B38" s="77" t="s">
        <v>105</v>
      </c>
      <c r="C38" s="78" t="s">
        <v>112</v>
      </c>
      <c r="D38" s="78" t="s">
        <v>113</v>
      </c>
      <c r="E38" s="78" t="s">
        <v>98</v>
      </c>
      <c r="F38" s="79">
        <v>114</v>
      </c>
      <c r="G38" s="80" t="s">
        <v>114</v>
      </c>
      <c r="H38" s="81"/>
    </row>
    <row r="39" spans="1:8">
      <c r="A39" s="82"/>
      <c r="B39" s="83" t="s">
        <v>115</v>
      </c>
      <c r="C39" s="83"/>
      <c r="D39" s="83"/>
      <c r="E39" s="83"/>
      <c r="F39" s="84"/>
      <c r="G39" s="85" t="s">
        <v>116</v>
      </c>
      <c r="H39" s="81"/>
    </row>
    <row r="40" spans="1:8">
      <c r="A40" s="76" t="s">
        <v>94</v>
      </c>
      <c r="B40" s="77" t="s">
        <v>95</v>
      </c>
      <c r="C40" s="78" t="s">
        <v>117</v>
      </c>
      <c r="D40" s="78" t="s">
        <v>118</v>
      </c>
      <c r="E40" s="78" t="s">
        <v>98</v>
      </c>
      <c r="F40" s="79">
        <v>109</v>
      </c>
      <c r="G40" s="80" t="s">
        <v>116</v>
      </c>
      <c r="H40" s="81"/>
    </row>
    <row r="41" spans="1:8">
      <c r="A41" s="76" t="s">
        <v>100</v>
      </c>
      <c r="B41" s="77" t="s">
        <v>105</v>
      </c>
      <c r="C41" s="78" t="s">
        <v>119</v>
      </c>
      <c r="D41" s="78" t="s">
        <v>120</v>
      </c>
      <c r="E41" s="78" t="s">
        <v>103</v>
      </c>
      <c r="F41" s="79">
        <v>102</v>
      </c>
      <c r="G41" s="80" t="s">
        <v>116</v>
      </c>
      <c r="H41" s="86"/>
    </row>
    <row r="42" spans="1:8">
      <c r="A42" s="76" t="s">
        <v>94</v>
      </c>
      <c r="B42" s="77" t="s">
        <v>105</v>
      </c>
      <c r="C42" s="78" t="s">
        <v>121</v>
      </c>
      <c r="D42" s="78" t="s">
        <v>122</v>
      </c>
      <c r="E42" s="78" t="s">
        <v>98</v>
      </c>
      <c r="F42" s="79">
        <v>115</v>
      </c>
      <c r="G42" s="80" t="s">
        <v>116</v>
      </c>
      <c r="H42" s="86"/>
    </row>
    <row r="43" spans="1:8">
      <c r="A43" s="76" t="s">
        <v>100</v>
      </c>
      <c r="B43" s="77" t="s">
        <v>105</v>
      </c>
      <c r="C43" s="78" t="s">
        <v>123</v>
      </c>
      <c r="D43" s="78" t="s">
        <v>124</v>
      </c>
      <c r="E43" s="78" t="s">
        <v>103</v>
      </c>
      <c r="F43" s="79">
        <v>102</v>
      </c>
      <c r="G43" s="80" t="s">
        <v>116</v>
      </c>
    </row>
    <row r="44" spans="1:8">
      <c r="A44" s="76" t="s">
        <v>100</v>
      </c>
      <c r="B44" s="77" t="s">
        <v>105</v>
      </c>
      <c r="C44" s="78" t="s">
        <v>125</v>
      </c>
      <c r="D44" s="78" t="s">
        <v>126</v>
      </c>
      <c r="E44" s="78" t="s">
        <v>103</v>
      </c>
      <c r="F44" s="79">
        <v>102</v>
      </c>
      <c r="G44" s="80" t="s">
        <v>116</v>
      </c>
    </row>
    <row r="45" spans="1:8">
      <c r="A45" s="82"/>
      <c r="B45" s="83" t="s">
        <v>127</v>
      </c>
      <c r="C45" s="83"/>
      <c r="D45" s="83"/>
      <c r="E45" s="83"/>
      <c r="F45" s="84"/>
      <c r="G45" s="85" t="s">
        <v>128</v>
      </c>
    </row>
    <row r="46" spans="1:8">
      <c r="A46" s="76" t="s">
        <v>100</v>
      </c>
      <c r="B46" s="77" t="s">
        <v>129</v>
      </c>
      <c r="C46" s="78" t="s">
        <v>130</v>
      </c>
      <c r="D46" s="78" t="s">
        <v>131</v>
      </c>
      <c r="E46" s="78" t="s">
        <v>103</v>
      </c>
      <c r="F46" s="79">
        <v>109</v>
      </c>
      <c r="G46" s="80" t="s">
        <v>132</v>
      </c>
    </row>
    <row r="47" spans="1:8">
      <c r="A47" s="76" t="s">
        <v>100</v>
      </c>
      <c r="B47" s="77" t="s">
        <v>133</v>
      </c>
      <c r="C47" s="78" t="s">
        <v>134</v>
      </c>
      <c r="D47" s="78" t="s">
        <v>135</v>
      </c>
      <c r="E47" s="78" t="s">
        <v>103</v>
      </c>
      <c r="F47" s="79">
        <v>110</v>
      </c>
      <c r="G47" s="80" t="s">
        <v>136</v>
      </c>
    </row>
    <row r="48" spans="1:8">
      <c r="A48" s="76" t="s">
        <v>100</v>
      </c>
      <c r="B48" s="77" t="s">
        <v>105</v>
      </c>
      <c r="C48" s="78" t="s">
        <v>137</v>
      </c>
      <c r="D48" s="78" t="s">
        <v>138</v>
      </c>
      <c r="E48" s="78" t="s">
        <v>103</v>
      </c>
      <c r="F48" s="79">
        <v>103</v>
      </c>
      <c r="G48" s="80" t="s">
        <v>139</v>
      </c>
    </row>
    <row r="49" spans="1:8">
      <c r="A49" s="76" t="s">
        <v>94</v>
      </c>
      <c r="B49" s="77" t="s">
        <v>105</v>
      </c>
      <c r="C49" s="78" t="s">
        <v>140</v>
      </c>
      <c r="D49" s="78" t="s">
        <v>141</v>
      </c>
      <c r="E49" s="78" t="s">
        <v>98</v>
      </c>
      <c r="F49" s="79">
        <v>114</v>
      </c>
      <c r="G49" s="80" t="s">
        <v>142</v>
      </c>
    </row>
    <row r="50" spans="1:8">
      <c r="A50" s="87"/>
      <c r="B50" s="88" t="s">
        <v>143</v>
      </c>
      <c r="C50" s="73"/>
      <c r="D50" s="73"/>
      <c r="E50" s="73"/>
      <c r="F50" s="89"/>
      <c r="G50" s="74" t="s">
        <v>144</v>
      </c>
      <c r="H50" s="81"/>
    </row>
    <row r="51" spans="1:8">
      <c r="A51" s="76" t="s">
        <v>94</v>
      </c>
      <c r="B51" s="77" t="s">
        <v>129</v>
      </c>
      <c r="C51" s="78" t="s">
        <v>145</v>
      </c>
      <c r="D51" s="78" t="s">
        <v>146</v>
      </c>
      <c r="E51" s="78" t="s">
        <v>98</v>
      </c>
      <c r="F51" s="79">
        <v>105</v>
      </c>
      <c r="G51" s="80" t="s">
        <v>147</v>
      </c>
      <c r="H51" s="81"/>
    </row>
    <row r="52" spans="1:8">
      <c r="A52" s="76" t="s">
        <v>94</v>
      </c>
      <c r="B52" s="77" t="s">
        <v>148</v>
      </c>
      <c r="C52" s="78" t="s">
        <v>149</v>
      </c>
      <c r="D52" s="78" t="s">
        <v>150</v>
      </c>
      <c r="E52" s="78" t="s">
        <v>98</v>
      </c>
      <c r="F52" s="79">
        <v>113</v>
      </c>
      <c r="G52" s="80" t="s">
        <v>151</v>
      </c>
      <c r="H52" s="81"/>
    </row>
    <row r="53" spans="1:8">
      <c r="A53" s="76" t="s">
        <v>94</v>
      </c>
      <c r="B53" s="77" t="s">
        <v>152</v>
      </c>
      <c r="C53" s="78" t="s">
        <v>153</v>
      </c>
      <c r="D53" s="78" t="s">
        <v>154</v>
      </c>
      <c r="E53" s="78" t="s">
        <v>98</v>
      </c>
      <c r="F53" s="79">
        <v>106</v>
      </c>
      <c r="G53" s="80" t="s">
        <v>155</v>
      </c>
      <c r="H53" s="81"/>
    </row>
    <row r="54" spans="1:8">
      <c r="A54" s="76" t="s">
        <v>94</v>
      </c>
      <c r="B54" s="77" t="s">
        <v>105</v>
      </c>
      <c r="C54" s="78" t="s">
        <v>156</v>
      </c>
      <c r="D54" s="78" t="s">
        <v>157</v>
      </c>
      <c r="E54" s="78" t="s">
        <v>98</v>
      </c>
      <c r="F54" s="79">
        <v>126</v>
      </c>
      <c r="G54" s="80" t="s">
        <v>158</v>
      </c>
      <c r="H54" s="81"/>
    </row>
    <row r="55" spans="1:8">
      <c r="A55" s="76" t="s">
        <v>94</v>
      </c>
      <c r="B55" s="77" t="s">
        <v>152</v>
      </c>
      <c r="C55" s="78" t="s">
        <v>159</v>
      </c>
      <c r="D55" s="78" t="s">
        <v>113</v>
      </c>
      <c r="E55" s="78" t="s">
        <v>98</v>
      </c>
      <c r="F55" s="79">
        <v>112</v>
      </c>
      <c r="G55" s="80" t="s">
        <v>160</v>
      </c>
      <c r="H55" s="75"/>
    </row>
    <row r="56" spans="1:8">
      <c r="A56" s="76" t="s">
        <v>94</v>
      </c>
      <c r="B56" s="77" t="s">
        <v>105</v>
      </c>
      <c r="C56" s="78" t="s">
        <v>161</v>
      </c>
      <c r="D56" s="78" t="s">
        <v>162</v>
      </c>
      <c r="E56" s="78" t="s">
        <v>98</v>
      </c>
      <c r="F56" s="79">
        <v>119</v>
      </c>
      <c r="G56" s="80" t="s">
        <v>163</v>
      </c>
      <c r="H56" s="81"/>
    </row>
    <row r="57" spans="1:8">
      <c r="A57" s="87"/>
      <c r="B57" s="88" t="s">
        <v>164</v>
      </c>
      <c r="C57" s="73"/>
      <c r="D57" s="73"/>
      <c r="E57" s="73"/>
      <c r="F57" s="89"/>
      <c r="G57" s="74" t="s">
        <v>165</v>
      </c>
      <c r="H57" s="81"/>
    </row>
    <row r="58" spans="1:8">
      <c r="A58" s="76" t="s">
        <v>94</v>
      </c>
      <c r="B58" s="77" t="s">
        <v>129</v>
      </c>
      <c r="C58" s="78" t="s">
        <v>166</v>
      </c>
      <c r="D58" s="78" t="s">
        <v>167</v>
      </c>
      <c r="E58" s="78" t="s">
        <v>98</v>
      </c>
      <c r="F58" s="79">
        <v>100</v>
      </c>
      <c r="G58" s="80" t="s">
        <v>168</v>
      </c>
      <c r="H58" s="75"/>
    </row>
    <row r="59" spans="1:8">
      <c r="A59" s="76" t="s">
        <v>94</v>
      </c>
      <c r="B59" s="77" t="s">
        <v>148</v>
      </c>
      <c r="C59" s="78" t="s">
        <v>169</v>
      </c>
      <c r="D59" s="78" t="s">
        <v>170</v>
      </c>
      <c r="E59" s="78" t="s">
        <v>98</v>
      </c>
      <c r="F59" s="79">
        <v>103</v>
      </c>
      <c r="G59" s="80" t="s">
        <v>171</v>
      </c>
      <c r="H59" s="75"/>
    </row>
    <row r="60" spans="1:8">
      <c r="A60" s="76" t="s">
        <v>94</v>
      </c>
      <c r="B60" s="77" t="s">
        <v>172</v>
      </c>
      <c r="C60" s="78" t="s">
        <v>173</v>
      </c>
      <c r="D60" s="78" t="s">
        <v>174</v>
      </c>
      <c r="E60" s="78" t="s">
        <v>98</v>
      </c>
      <c r="F60" s="79">
        <v>104</v>
      </c>
      <c r="G60" s="80" t="s">
        <v>175</v>
      </c>
      <c r="H60" s="81"/>
    </row>
    <row r="61" spans="1:8">
      <c r="A61" s="76" t="s">
        <v>94</v>
      </c>
      <c r="B61" s="77" t="s">
        <v>105</v>
      </c>
      <c r="C61" s="78" t="s">
        <v>176</v>
      </c>
      <c r="D61" s="78" t="s">
        <v>177</v>
      </c>
      <c r="E61" s="78" t="s">
        <v>98</v>
      </c>
      <c r="F61" s="79">
        <v>109</v>
      </c>
      <c r="G61" s="80" t="s">
        <v>178</v>
      </c>
      <c r="H61" s="81"/>
    </row>
    <row r="62" spans="1:8">
      <c r="A62" s="76" t="s">
        <v>94</v>
      </c>
      <c r="B62" s="77" t="s">
        <v>105</v>
      </c>
      <c r="C62" s="78" t="s">
        <v>179</v>
      </c>
      <c r="D62" s="78" t="s">
        <v>180</v>
      </c>
      <c r="E62" s="78" t="s">
        <v>98</v>
      </c>
      <c r="F62" s="79">
        <v>122</v>
      </c>
      <c r="G62" s="80" t="s">
        <v>181</v>
      </c>
      <c r="H62" s="81"/>
    </row>
    <row r="63" spans="1:8">
      <c r="A63" s="87"/>
      <c r="B63" s="88" t="s">
        <v>182</v>
      </c>
      <c r="C63" s="73"/>
      <c r="D63" s="73"/>
      <c r="E63" s="73"/>
      <c r="F63" s="89"/>
      <c r="G63" s="74" t="s">
        <v>183</v>
      </c>
      <c r="H63" s="81"/>
    </row>
    <row r="64" spans="1:8">
      <c r="A64" s="76" t="s">
        <v>94</v>
      </c>
      <c r="B64" s="77" t="s">
        <v>129</v>
      </c>
      <c r="C64" s="78" t="s">
        <v>184</v>
      </c>
      <c r="D64" s="78" t="s">
        <v>185</v>
      </c>
      <c r="E64" s="78" t="s">
        <v>98</v>
      </c>
      <c r="F64" s="79">
        <v>108</v>
      </c>
      <c r="G64" s="80" t="s">
        <v>186</v>
      </c>
    </row>
    <row r="65" spans="1:7">
      <c r="A65" s="76" t="s">
        <v>94</v>
      </c>
      <c r="B65" s="77" t="s">
        <v>187</v>
      </c>
      <c r="C65" s="78" t="s">
        <v>188</v>
      </c>
      <c r="D65" s="78" t="s">
        <v>189</v>
      </c>
      <c r="E65" s="78" t="s">
        <v>98</v>
      </c>
      <c r="F65" s="79">
        <v>110</v>
      </c>
      <c r="G65" s="80" t="s">
        <v>190</v>
      </c>
    </row>
    <row r="66" spans="1:7">
      <c r="A66" s="76" t="s">
        <v>94</v>
      </c>
      <c r="B66" s="77" t="s">
        <v>148</v>
      </c>
      <c r="C66" s="78" t="s">
        <v>191</v>
      </c>
      <c r="D66" s="78" t="s">
        <v>192</v>
      </c>
      <c r="E66" s="78" t="s">
        <v>98</v>
      </c>
      <c r="F66" s="79">
        <v>118</v>
      </c>
      <c r="G66" s="80" t="s">
        <v>193</v>
      </c>
    </row>
    <row r="67" spans="1:7">
      <c r="A67" s="76" t="s">
        <v>94</v>
      </c>
      <c r="B67" s="77" t="s">
        <v>152</v>
      </c>
      <c r="C67" s="78" t="s">
        <v>194</v>
      </c>
      <c r="D67" s="78" t="s">
        <v>195</v>
      </c>
      <c r="E67" s="78" t="s">
        <v>98</v>
      </c>
      <c r="F67" s="79">
        <v>117</v>
      </c>
      <c r="G67" s="80" t="s">
        <v>196</v>
      </c>
    </row>
    <row r="68" spans="1:7">
      <c r="A68" s="76" t="s">
        <v>94</v>
      </c>
      <c r="B68" s="77" t="s">
        <v>152</v>
      </c>
      <c r="C68" s="78" t="s">
        <v>197</v>
      </c>
      <c r="D68" s="78" t="s">
        <v>198</v>
      </c>
      <c r="E68" s="78" t="s">
        <v>98</v>
      </c>
      <c r="F68" s="79">
        <v>116</v>
      </c>
      <c r="G68" s="80" t="s">
        <v>199</v>
      </c>
    </row>
    <row r="69" spans="1:7">
      <c r="A69" s="76" t="s">
        <v>94</v>
      </c>
      <c r="B69" s="77" t="s">
        <v>152</v>
      </c>
      <c r="C69" s="78" t="s">
        <v>200</v>
      </c>
      <c r="D69" s="78" t="s">
        <v>201</v>
      </c>
      <c r="E69" s="78" t="s">
        <v>98</v>
      </c>
      <c r="F69" s="79">
        <v>127</v>
      </c>
      <c r="G69" s="80" t="s">
        <v>202</v>
      </c>
    </row>
    <row r="70" spans="1:7">
      <c r="A70" s="76" t="s">
        <v>94</v>
      </c>
      <c r="B70" s="77" t="s">
        <v>105</v>
      </c>
      <c r="C70" s="78" t="s">
        <v>203</v>
      </c>
      <c r="D70" s="78" t="s">
        <v>204</v>
      </c>
      <c r="E70" s="78" t="s">
        <v>98</v>
      </c>
      <c r="F70" s="79">
        <v>107</v>
      </c>
      <c r="G70" s="80" t="s">
        <v>205</v>
      </c>
    </row>
    <row r="71" spans="1:7">
      <c r="A71" s="76" t="s">
        <v>94</v>
      </c>
      <c r="B71" s="77" t="s">
        <v>105</v>
      </c>
      <c r="C71" s="78" t="s">
        <v>206</v>
      </c>
      <c r="D71" s="78" t="s">
        <v>207</v>
      </c>
      <c r="E71" s="78" t="s">
        <v>98</v>
      </c>
      <c r="F71" s="79">
        <v>117</v>
      </c>
      <c r="G71" s="80" t="s">
        <v>208</v>
      </c>
    </row>
    <row r="72" spans="1:7">
      <c r="A72" s="76" t="s">
        <v>94</v>
      </c>
      <c r="B72" s="77" t="s">
        <v>105</v>
      </c>
      <c r="C72" s="78" t="s">
        <v>203</v>
      </c>
      <c r="D72" s="78" t="s">
        <v>204</v>
      </c>
      <c r="E72" s="78" t="s">
        <v>98</v>
      </c>
      <c r="F72" s="79">
        <v>107</v>
      </c>
      <c r="G72" s="80" t="s">
        <v>209</v>
      </c>
    </row>
    <row r="73" spans="1:7">
      <c r="A73" s="87"/>
      <c r="B73" s="88" t="s">
        <v>210</v>
      </c>
      <c r="C73" s="88"/>
      <c r="D73" s="88"/>
      <c r="E73" s="88"/>
      <c r="F73" s="90"/>
      <c r="G73" s="91"/>
    </row>
    <row r="74" spans="1:7" ht="16.5" thickBot="1">
      <c r="A74" s="92" t="s">
        <v>94</v>
      </c>
      <c r="B74" s="93" t="s">
        <v>211</v>
      </c>
      <c r="C74" s="94" t="s">
        <v>212</v>
      </c>
      <c r="D74" s="94" t="s">
        <v>213</v>
      </c>
      <c r="E74" s="94" t="s">
        <v>98</v>
      </c>
      <c r="F74" s="95">
        <v>0</v>
      </c>
      <c r="G74" s="96" t="s">
        <v>214</v>
      </c>
    </row>
  </sheetData>
  <mergeCells count="16">
    <mergeCell ref="C1:H6"/>
    <mergeCell ref="A7:H7"/>
    <mergeCell ref="A8:A11"/>
    <mergeCell ref="D8:E8"/>
    <mergeCell ref="D11:E11"/>
    <mergeCell ref="D9:E9"/>
    <mergeCell ref="D10:E10"/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2A776627-648A-419E-BF43-5B281872FCDF}"/>
    <hyperlink ref="G35" r:id="rId3" xr:uid="{BC71E583-1D3C-4394-BB16-84F6EA1DF6E0}"/>
    <hyperlink ref="G39" r:id="rId4" xr:uid="{DA1E1A20-B6AF-47FA-BEA7-922A57CA8F98}"/>
    <hyperlink ref="G50" r:id="rId5" xr:uid="{546DB390-4FD6-4796-8D27-24B41DF77E6A}"/>
    <hyperlink ref="G57" r:id="rId6" xr:uid="{F809D5A4-8186-4038-9C14-072952A0A4B4}"/>
    <hyperlink ref="G63" r:id="rId7" xr:uid="{BCCF612B-EF4E-4AF2-8759-65A563D13734}"/>
    <hyperlink ref="G52" r:id="rId8" xr:uid="{5D5ED3A5-294C-40CC-B40A-38305AE4420D}"/>
    <hyperlink ref="G51" r:id="rId9" xr:uid="{2F7C9315-B1BB-40AE-9255-99206FDBC96C}"/>
    <hyperlink ref="G74" r:id="rId10" xr:uid="{845A93B2-A6BA-4220-801E-6F0FD710464A}"/>
    <hyperlink ref="G45" r:id="rId11" xr:uid="{FAE9AD5A-2106-4261-AA7A-8EEFD8916709}"/>
    <hyperlink ref="G46" r:id="rId12" display="yen.jane@tslines.com.vn" xr:uid="{8587BCFB-2FEB-49BE-BE99-9C6B4F85CA9B}"/>
    <hyperlink ref="G43" r:id="rId13" xr:uid="{846E539F-662F-492E-B8B7-F174EB2D522F}"/>
    <hyperlink ref="G44" r:id="rId14" xr:uid="{1B0DABCD-48C5-4CBC-9773-D3A9541C9CC2}"/>
    <hyperlink ref="G40:G42" r:id="rId15" display="cus.tslhph@tslines.com.vn" xr:uid="{232FA260-AEEE-4EC7-AA23-E3C9CD911034}"/>
    <hyperlink ref="G36" r:id="rId16" xr:uid="{BCCB95F3-3C7A-4F66-B868-BABA0BD692C6}"/>
    <hyperlink ref="G38" r:id="rId17" xr:uid="{6A4C1C55-6F1F-4358-8A34-22F1BA428E50}"/>
    <hyperlink ref="G37" r:id="rId18" xr:uid="{9AD55C49-AB8C-4FCE-88FB-86AE4A426B02}"/>
    <hyperlink ref="G72" r:id="rId19" xr:uid="{FDAE4B2E-44D8-4829-989C-5E70F6E88A88}"/>
    <hyperlink ref="G71" r:id="rId20" xr:uid="{934C6440-8F05-44EE-BA24-7EE9FA0CD6E1}"/>
    <hyperlink ref="G48" r:id="rId21" xr:uid="{722FB462-2E01-476B-806C-6CF50839655A}"/>
  </hyperlinks>
  <pageMargins left="0.7" right="0.7" top="0.75" bottom="0.75" header="0.3" footer="0.3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42" t="s">
        <v>41</v>
      </c>
      <c r="C1" s="342"/>
      <c r="D1" s="342"/>
      <c r="E1" s="342"/>
      <c r="F1" s="342"/>
      <c r="G1" s="342"/>
      <c r="I1" s="53"/>
      <c r="J1" s="53"/>
    </row>
    <row r="2" spans="1:15">
      <c r="B2" s="342"/>
      <c r="C2" s="342"/>
      <c r="D2" s="342"/>
      <c r="E2" s="342"/>
      <c r="F2" s="342"/>
      <c r="G2" s="342"/>
      <c r="I2" s="53"/>
      <c r="J2" s="53"/>
    </row>
    <row r="3" spans="1:15">
      <c r="B3" s="342"/>
      <c r="C3" s="342"/>
      <c r="D3" s="342"/>
      <c r="E3" s="342"/>
      <c r="F3" s="342"/>
      <c r="G3" s="342"/>
      <c r="I3" s="53"/>
      <c r="J3" s="53"/>
    </row>
    <row r="4" spans="1:15">
      <c r="B4" s="342"/>
      <c r="C4" s="342"/>
      <c r="D4" s="342"/>
      <c r="E4" s="342"/>
      <c r="F4" s="342"/>
      <c r="G4" s="342"/>
      <c r="I4" s="53"/>
      <c r="J4" s="53"/>
    </row>
    <row r="5" spans="1:15" ht="28.5" customHeight="1">
      <c r="B5" s="342"/>
      <c r="C5" s="342"/>
      <c r="D5" s="342"/>
      <c r="E5" s="342"/>
      <c r="F5" s="342"/>
      <c r="G5" s="342"/>
      <c r="I5" s="53"/>
      <c r="J5" s="53"/>
    </row>
    <row r="6" spans="1:15" ht="24" customHeight="1" thickBot="1">
      <c r="A6" s="55" t="s">
        <v>42</v>
      </c>
      <c r="B6" s="343"/>
      <c r="C6" s="343"/>
      <c r="D6" s="343"/>
      <c r="E6" s="343"/>
      <c r="F6" s="343"/>
      <c r="G6" s="343"/>
      <c r="I6" s="53"/>
      <c r="J6" s="53"/>
    </row>
    <row r="7" spans="1:15" ht="15" customHeight="1">
      <c r="A7" s="354" t="s">
        <v>215</v>
      </c>
      <c r="B7" s="354"/>
      <c r="C7" s="354"/>
      <c r="D7" s="354"/>
      <c r="E7" s="354"/>
      <c r="F7" s="354"/>
      <c r="G7" s="97"/>
      <c r="H7" s="97"/>
      <c r="I7" s="97"/>
      <c r="J7" s="98"/>
    </row>
    <row r="8" spans="1:15" s="101" customFormat="1">
      <c r="A8" s="355"/>
      <c r="B8" s="355"/>
      <c r="C8" s="355"/>
      <c r="D8" s="355"/>
      <c r="E8" s="355"/>
      <c r="F8" s="355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216</v>
      </c>
      <c r="C10" s="350" t="s">
        <v>217</v>
      </c>
      <c r="D10" s="350"/>
      <c r="E10" s="102" t="s">
        <v>218</v>
      </c>
      <c r="K10" s="1"/>
      <c r="L10" s="1"/>
      <c r="M10" s="1"/>
      <c r="N10" s="1"/>
      <c r="O10" s="1"/>
    </row>
    <row r="11" spans="1:15">
      <c r="A11" s="105" t="s">
        <v>219</v>
      </c>
      <c r="B11" s="106" t="s">
        <v>220</v>
      </c>
      <c r="C11" s="352">
        <v>1000000</v>
      </c>
      <c r="D11" s="352"/>
      <c r="E11" s="289" t="s">
        <v>221</v>
      </c>
    </row>
    <row r="12" spans="1:15">
      <c r="A12" s="107" t="s">
        <v>222</v>
      </c>
      <c r="B12" s="108" t="s">
        <v>220</v>
      </c>
      <c r="C12" s="353">
        <v>627000</v>
      </c>
      <c r="D12" s="353"/>
      <c r="E12" s="109"/>
    </row>
    <row r="13" spans="1:15">
      <c r="A13" s="107" t="s">
        <v>223</v>
      </c>
      <c r="B13" s="108" t="s">
        <v>220</v>
      </c>
      <c r="C13" s="353">
        <v>199500</v>
      </c>
      <c r="D13" s="353"/>
      <c r="E13" s="109"/>
    </row>
    <row r="14" spans="1:15">
      <c r="A14" s="107" t="s">
        <v>224</v>
      </c>
      <c r="B14" s="108" t="s">
        <v>220</v>
      </c>
      <c r="C14" s="353">
        <v>627000</v>
      </c>
      <c r="D14" s="353"/>
      <c r="E14" s="109"/>
    </row>
    <row r="15" spans="1:15">
      <c r="A15" s="107" t="s">
        <v>225</v>
      </c>
      <c r="B15" s="108" t="s">
        <v>220</v>
      </c>
      <c r="C15" s="353">
        <v>627000</v>
      </c>
      <c r="D15" s="353"/>
      <c r="E15" s="109"/>
    </row>
    <row r="16" spans="1:15">
      <c r="A16" s="107" t="s">
        <v>226</v>
      </c>
      <c r="B16" s="108" t="s">
        <v>227</v>
      </c>
      <c r="C16" s="353">
        <v>30</v>
      </c>
      <c r="D16" s="353"/>
      <c r="E16" s="109"/>
    </row>
    <row r="17" spans="1:5">
      <c r="A17" s="107" t="s">
        <v>228</v>
      </c>
      <c r="B17" s="108" t="s">
        <v>227</v>
      </c>
      <c r="C17" s="353">
        <v>45</v>
      </c>
      <c r="D17" s="353">
        <v>45</v>
      </c>
      <c r="E17" s="110" t="s">
        <v>229</v>
      </c>
    </row>
    <row r="19" spans="1:5">
      <c r="A19" s="356" t="s">
        <v>230</v>
      </c>
      <c r="B19" s="356" t="s">
        <v>216</v>
      </c>
      <c r="C19" s="350" t="s">
        <v>231</v>
      </c>
      <c r="D19" s="350"/>
      <c r="E19" s="356" t="s">
        <v>218</v>
      </c>
    </row>
    <row r="20" spans="1:5">
      <c r="A20" s="356"/>
      <c r="B20" s="356"/>
      <c r="C20" s="103" t="s">
        <v>232</v>
      </c>
      <c r="D20" s="103" t="s">
        <v>233</v>
      </c>
      <c r="E20" s="356"/>
    </row>
    <row r="21" spans="1:5">
      <c r="A21" s="107" t="s">
        <v>234</v>
      </c>
      <c r="B21" s="108" t="s">
        <v>220</v>
      </c>
      <c r="C21" s="270">
        <v>3372500</v>
      </c>
      <c r="D21" s="270">
        <v>5130000</v>
      </c>
      <c r="E21" s="357" t="s">
        <v>235</v>
      </c>
    </row>
    <row r="22" spans="1:5">
      <c r="A22" s="107" t="s">
        <v>236</v>
      </c>
      <c r="B22" s="108" t="s">
        <v>220</v>
      </c>
      <c r="C22" s="270">
        <v>4322500</v>
      </c>
      <c r="D22" s="270">
        <v>6745000</v>
      </c>
      <c r="E22" s="357"/>
    </row>
    <row r="23" spans="1:5">
      <c r="A23" s="107" t="s">
        <v>237</v>
      </c>
      <c r="B23" s="108" t="s">
        <v>220</v>
      </c>
      <c r="C23" s="270">
        <v>4750000</v>
      </c>
      <c r="D23" s="270">
        <v>7315000</v>
      </c>
      <c r="E23" s="357"/>
    </row>
    <row r="24" spans="1:5">
      <c r="A24" s="107" t="s">
        <v>238</v>
      </c>
      <c r="B24" s="108" t="s">
        <v>220</v>
      </c>
      <c r="C24" s="270">
        <v>4322500</v>
      </c>
      <c r="D24" s="270">
        <v>6745000</v>
      </c>
      <c r="E24" s="357"/>
    </row>
    <row r="25" spans="1:5">
      <c r="A25" s="107" t="s">
        <v>239</v>
      </c>
      <c r="B25" s="108" t="s">
        <v>220</v>
      </c>
      <c r="C25" s="270">
        <v>4750000</v>
      </c>
      <c r="D25" s="270">
        <v>7315000</v>
      </c>
      <c r="E25" s="357"/>
    </row>
    <row r="27" spans="1:5">
      <c r="A27" s="351" t="s">
        <v>240</v>
      </c>
      <c r="B27" s="351"/>
      <c r="C27" s="351"/>
      <c r="D27" s="351"/>
      <c r="E27" s="351"/>
    </row>
    <row r="28" spans="1:5">
      <c r="A28" s="356" t="s">
        <v>230</v>
      </c>
      <c r="B28" s="356" t="s">
        <v>216</v>
      </c>
      <c r="C28" s="350" t="s">
        <v>217</v>
      </c>
      <c r="D28" s="350"/>
      <c r="E28" s="102" t="s">
        <v>218</v>
      </c>
    </row>
    <row r="29" spans="1:5">
      <c r="A29" s="356"/>
      <c r="B29" s="356"/>
      <c r="C29" s="103" t="s">
        <v>232</v>
      </c>
      <c r="D29" s="103" t="s">
        <v>233</v>
      </c>
      <c r="E29" s="109"/>
    </row>
    <row r="30" spans="1:5">
      <c r="A30" s="111" t="s">
        <v>241</v>
      </c>
      <c r="B30" s="112"/>
      <c r="C30" s="112"/>
      <c r="D30" s="112"/>
      <c r="E30" s="110" t="s">
        <v>242</v>
      </c>
    </row>
    <row r="31" spans="1:5">
      <c r="A31" s="111" t="s">
        <v>243</v>
      </c>
      <c r="B31" s="113" t="s">
        <v>244</v>
      </c>
      <c r="C31" s="114">
        <v>450000</v>
      </c>
      <c r="D31" s="114">
        <v>900000</v>
      </c>
      <c r="E31" s="110" t="s">
        <v>242</v>
      </c>
    </row>
    <row r="32" spans="1:5">
      <c r="A32" s="111" t="s">
        <v>245</v>
      </c>
      <c r="B32" s="113" t="s">
        <v>244</v>
      </c>
      <c r="C32" s="114">
        <v>550000</v>
      </c>
      <c r="D32" s="114">
        <v>1100000</v>
      </c>
      <c r="E32" s="110" t="s">
        <v>242</v>
      </c>
    </row>
    <row r="33" spans="1:5">
      <c r="A33" s="115"/>
      <c r="B33" s="116"/>
      <c r="C33" s="117"/>
      <c r="D33" s="117"/>
      <c r="E33" s="118"/>
    </row>
    <row r="34" spans="1:5">
      <c r="A34" s="111" t="s">
        <v>246</v>
      </c>
      <c r="B34" s="119"/>
      <c r="C34" s="117"/>
      <c r="D34" s="117"/>
      <c r="E34" s="110" t="s">
        <v>242</v>
      </c>
    </row>
    <row r="35" spans="1:5">
      <c r="A35" s="111" t="s">
        <v>247</v>
      </c>
      <c r="B35" s="113" t="s">
        <v>244</v>
      </c>
      <c r="C35" s="114">
        <v>520000</v>
      </c>
      <c r="D35" s="114">
        <v>1040000</v>
      </c>
      <c r="E35" s="110" t="s">
        <v>242</v>
      </c>
    </row>
    <row r="36" spans="1:5">
      <c r="A36" s="111" t="s">
        <v>248</v>
      </c>
      <c r="B36" s="113" t="s">
        <v>244</v>
      </c>
      <c r="C36" s="114">
        <v>620000</v>
      </c>
      <c r="D36" s="114">
        <v>1240000</v>
      </c>
      <c r="E36" s="110" t="s">
        <v>242</v>
      </c>
    </row>
    <row r="37" spans="1:5">
      <c r="A37" s="111"/>
      <c r="B37" s="113"/>
      <c r="C37" s="114"/>
      <c r="D37" s="114"/>
      <c r="E37" s="118"/>
    </row>
    <row r="38" spans="1:5">
      <c r="A38" s="111" t="s">
        <v>249</v>
      </c>
      <c r="B38" s="120"/>
      <c r="C38" s="120"/>
      <c r="D38" s="120"/>
      <c r="E38" s="109"/>
    </row>
    <row r="39" spans="1:5">
      <c r="A39" s="111" t="s">
        <v>250</v>
      </c>
      <c r="B39" s="121" t="s">
        <v>244</v>
      </c>
      <c r="C39" s="114">
        <v>1045000</v>
      </c>
      <c r="D39" s="114">
        <v>1672000</v>
      </c>
      <c r="E39" s="110" t="s">
        <v>242</v>
      </c>
    </row>
    <row r="40" spans="1:5">
      <c r="A40" s="111" t="s">
        <v>251</v>
      </c>
      <c r="B40" s="121" t="s">
        <v>244</v>
      </c>
      <c r="C40" s="114">
        <v>1672000</v>
      </c>
      <c r="D40" s="114">
        <v>2194500</v>
      </c>
      <c r="E40" s="110" t="s">
        <v>242</v>
      </c>
    </row>
    <row r="41" spans="1:5">
      <c r="A41" s="115"/>
      <c r="B41" s="119"/>
      <c r="C41" s="122"/>
      <c r="D41" s="122"/>
      <c r="E41" s="109"/>
    </row>
    <row r="42" spans="1:5">
      <c r="A42" s="111" t="s">
        <v>252</v>
      </c>
      <c r="B42" s="119"/>
      <c r="C42" s="122"/>
      <c r="D42" s="122"/>
      <c r="E42" s="110" t="s">
        <v>242</v>
      </c>
    </row>
    <row r="43" spans="1:5">
      <c r="A43" s="111" t="s">
        <v>253</v>
      </c>
      <c r="B43" s="121" t="s">
        <v>244</v>
      </c>
      <c r="C43" s="114">
        <v>1045000</v>
      </c>
      <c r="D43" s="114">
        <v>1672000</v>
      </c>
      <c r="E43" s="110" t="s">
        <v>242</v>
      </c>
    </row>
    <row r="44" spans="1:5">
      <c r="A44" s="111" t="s">
        <v>254</v>
      </c>
      <c r="B44" s="121" t="s">
        <v>244</v>
      </c>
      <c r="C44" s="114">
        <v>1672000</v>
      </c>
      <c r="D44" s="114">
        <v>2194500</v>
      </c>
      <c r="E44" s="110" t="s">
        <v>242</v>
      </c>
    </row>
    <row r="46" spans="1:5">
      <c r="A46" s="351" t="s">
        <v>255</v>
      </c>
      <c r="B46" s="351"/>
      <c r="C46" s="351"/>
      <c r="D46" s="351"/>
      <c r="E46" s="351"/>
    </row>
    <row r="47" spans="1:5">
      <c r="A47" s="356" t="s">
        <v>230</v>
      </c>
      <c r="B47" s="356" t="s">
        <v>216</v>
      </c>
      <c r="C47" s="350" t="s">
        <v>217</v>
      </c>
      <c r="D47" s="350"/>
      <c r="E47" s="102" t="s">
        <v>218</v>
      </c>
    </row>
    <row r="48" spans="1:5">
      <c r="A48" s="356"/>
      <c r="B48" s="356"/>
      <c r="C48" s="103" t="s">
        <v>232</v>
      </c>
      <c r="D48" s="103" t="s">
        <v>233</v>
      </c>
      <c r="E48" s="109"/>
    </row>
    <row r="49" spans="1:5">
      <c r="A49" s="123" t="s">
        <v>256</v>
      </c>
      <c r="B49" s="108"/>
      <c r="C49" s="124"/>
      <c r="D49" s="124"/>
      <c r="E49" s="109" t="s">
        <v>257</v>
      </c>
    </row>
    <row r="50" spans="1:5">
      <c r="A50" s="123" t="s">
        <v>258</v>
      </c>
      <c r="B50" s="108" t="s">
        <v>244</v>
      </c>
      <c r="C50" s="103">
        <v>80000</v>
      </c>
      <c r="D50" s="103">
        <v>160000</v>
      </c>
      <c r="E50" s="109" t="s">
        <v>257</v>
      </c>
    </row>
    <row r="51" spans="1:5">
      <c r="A51" s="123"/>
      <c r="B51" s="108"/>
      <c r="C51" s="103"/>
      <c r="D51" s="103"/>
      <c r="E51" s="109"/>
    </row>
    <row r="52" spans="1:5">
      <c r="A52" s="123" t="s">
        <v>259</v>
      </c>
      <c r="B52" s="108"/>
      <c r="C52" s="124"/>
      <c r="D52" s="124"/>
      <c r="E52" s="109" t="s">
        <v>257</v>
      </c>
    </row>
    <row r="53" spans="1:5">
      <c r="A53" s="123" t="s">
        <v>260</v>
      </c>
      <c r="B53" s="108" t="s">
        <v>244</v>
      </c>
      <c r="C53" s="103">
        <v>80000</v>
      </c>
      <c r="D53" s="103">
        <v>160000</v>
      </c>
      <c r="E53" s="109" t="s">
        <v>257</v>
      </c>
    </row>
    <row r="54" spans="1:5">
      <c r="A54" s="123"/>
      <c r="B54" s="108"/>
      <c r="C54" s="103"/>
      <c r="D54" s="103"/>
      <c r="E54" s="109"/>
    </row>
    <row r="55" spans="1:5">
      <c r="A55" s="123" t="s">
        <v>261</v>
      </c>
      <c r="B55" s="108"/>
      <c r="C55" s="124"/>
      <c r="D55" s="124"/>
      <c r="E55" s="109" t="s">
        <v>257</v>
      </c>
    </row>
    <row r="56" spans="1:5">
      <c r="A56" s="123" t="s">
        <v>262</v>
      </c>
      <c r="B56" s="108" t="s">
        <v>244</v>
      </c>
      <c r="C56" s="124">
        <v>130000</v>
      </c>
      <c r="D56" s="124">
        <v>260000</v>
      </c>
      <c r="E56" s="109" t="s">
        <v>257</v>
      </c>
    </row>
    <row r="57" spans="1:5">
      <c r="A57" s="123" t="s">
        <v>263</v>
      </c>
      <c r="B57" s="108" t="s">
        <v>244</v>
      </c>
      <c r="C57" s="103">
        <v>260000</v>
      </c>
      <c r="D57" s="103">
        <v>520000</v>
      </c>
      <c r="E57" s="109" t="s">
        <v>257</v>
      </c>
    </row>
    <row r="59" spans="1:5">
      <c r="A59" s="351" t="s">
        <v>264</v>
      </c>
      <c r="B59" s="351"/>
      <c r="C59" s="351"/>
      <c r="D59" s="351"/>
      <c r="E59" s="351"/>
    </row>
    <row r="60" spans="1:5">
      <c r="A60" s="356" t="s">
        <v>230</v>
      </c>
      <c r="B60" s="356" t="s">
        <v>216</v>
      </c>
      <c r="C60" s="350" t="s">
        <v>217</v>
      </c>
      <c r="D60" s="350"/>
      <c r="E60" s="102" t="s">
        <v>218</v>
      </c>
    </row>
    <row r="61" spans="1:5">
      <c r="A61" s="356"/>
      <c r="B61" s="356"/>
      <c r="C61" s="103" t="s">
        <v>232</v>
      </c>
      <c r="D61" s="103" t="s">
        <v>233</v>
      </c>
      <c r="E61" s="109"/>
    </row>
    <row r="62" spans="1:5">
      <c r="A62" s="123" t="s">
        <v>265</v>
      </c>
      <c r="B62" s="108" t="s">
        <v>244</v>
      </c>
      <c r="C62" s="124"/>
      <c r="D62" s="124"/>
      <c r="E62" s="109"/>
    </row>
    <row r="63" spans="1:5" ht="38.25">
      <c r="A63" s="123" t="s">
        <v>266</v>
      </c>
      <c r="B63" s="108" t="s">
        <v>244</v>
      </c>
      <c r="C63" s="124">
        <v>907500</v>
      </c>
      <c r="D63" s="124">
        <v>1705000</v>
      </c>
      <c r="E63" s="109" t="s">
        <v>267</v>
      </c>
    </row>
    <row r="65" spans="1:5">
      <c r="A65" s="351" t="s">
        <v>268</v>
      </c>
      <c r="B65" s="351"/>
      <c r="C65" s="351"/>
      <c r="D65" s="351"/>
      <c r="E65" s="351"/>
    </row>
    <row r="66" spans="1:5">
      <c r="A66" s="102"/>
      <c r="B66" s="102" t="s">
        <v>216</v>
      </c>
      <c r="C66" s="350" t="s">
        <v>269</v>
      </c>
      <c r="D66" s="350"/>
      <c r="E66" s="102" t="s">
        <v>218</v>
      </c>
    </row>
    <row r="67" spans="1:5" ht="20.25" customHeight="1">
      <c r="A67" s="123" t="s">
        <v>270</v>
      </c>
      <c r="B67" s="108" t="s">
        <v>244</v>
      </c>
      <c r="C67" s="350"/>
      <c r="D67" s="350"/>
      <c r="E67" s="109" t="s">
        <v>267</v>
      </c>
    </row>
    <row r="68" spans="1:5" ht="20.25" customHeight="1">
      <c r="A68" s="123" t="s">
        <v>271</v>
      </c>
      <c r="B68" s="108" t="s">
        <v>244</v>
      </c>
      <c r="C68" s="350">
        <v>500000</v>
      </c>
      <c r="D68" s="350"/>
      <c r="E68" s="109" t="s">
        <v>267</v>
      </c>
    </row>
    <row r="69" spans="1:5" ht="20.25" customHeight="1">
      <c r="A69" s="123" t="s">
        <v>272</v>
      </c>
      <c r="B69" s="108" t="s">
        <v>244</v>
      </c>
      <c r="C69" s="350">
        <v>1000000</v>
      </c>
      <c r="D69" s="350"/>
      <c r="E69" s="109" t="s">
        <v>267</v>
      </c>
    </row>
  </sheetData>
  <mergeCells count="32"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C66:D66"/>
    <mergeCell ref="C67:D67"/>
    <mergeCell ref="C68:D68"/>
    <mergeCell ref="C69:D69"/>
    <mergeCell ref="A65:E65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28.42578125" style="127" bestFit="1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  <c r="K1" s="358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42</v>
      </c>
      <c r="B2" s="127"/>
      <c r="D2" s="264" t="s">
        <v>6</v>
      </c>
      <c r="E2" s="365">
        <f>MENU!F11</f>
        <v>46076</v>
      </c>
      <c r="F2" s="365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59" t="s">
        <v>34</v>
      </c>
      <c r="B4" s="359"/>
      <c r="C4" s="359"/>
      <c r="D4" s="359"/>
      <c r="E4" s="359"/>
      <c r="F4" s="359"/>
      <c r="G4" s="359"/>
      <c r="H4" s="359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0" t="s">
        <v>67</v>
      </c>
      <c r="B6" s="291" t="s">
        <v>45</v>
      </c>
      <c r="C6" s="292" t="s">
        <v>46</v>
      </c>
      <c r="D6" s="363" t="s">
        <v>68</v>
      </c>
      <c r="E6" s="364"/>
      <c r="F6" s="292" t="s">
        <v>69</v>
      </c>
      <c r="G6" s="292" t="s">
        <v>70</v>
      </c>
      <c r="H6" s="293" t="s">
        <v>71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61"/>
      <c r="B7" s="59" t="s">
        <v>50</v>
      </c>
      <c r="C7" s="60" t="s">
        <v>51</v>
      </c>
      <c r="D7" s="340" t="s">
        <v>72</v>
      </c>
      <c r="E7" s="341"/>
      <c r="F7" s="61" t="s">
        <v>73</v>
      </c>
      <c r="G7" s="61" t="s">
        <v>74</v>
      </c>
      <c r="H7" s="62" t="s">
        <v>75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61"/>
      <c r="B8" s="59" t="s">
        <v>56</v>
      </c>
      <c r="C8" s="60" t="s">
        <v>57</v>
      </c>
      <c r="D8" s="340" t="s">
        <v>76</v>
      </c>
      <c r="E8" s="341"/>
      <c r="F8" s="61" t="s">
        <v>77</v>
      </c>
      <c r="G8" s="61" t="s">
        <v>78</v>
      </c>
      <c r="H8" s="62" t="s">
        <v>78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62"/>
      <c r="B9" s="63" t="s">
        <v>61</v>
      </c>
      <c r="C9" s="64" t="s">
        <v>62</v>
      </c>
      <c r="D9" s="333" t="s">
        <v>79</v>
      </c>
      <c r="E9" s="334"/>
      <c r="F9" s="64" t="s">
        <v>80</v>
      </c>
      <c r="G9" s="64" t="s">
        <v>76</v>
      </c>
      <c r="H9" s="65" t="s">
        <v>76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273</v>
      </c>
      <c r="B11" s="129" t="s">
        <v>274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275</v>
      </c>
      <c r="B12" s="131" t="s">
        <v>276</v>
      </c>
      <c r="C12" s="132" t="s">
        <v>277</v>
      </c>
      <c r="D12" s="133" t="s">
        <v>278</v>
      </c>
      <c r="E12" s="134" t="s">
        <v>279</v>
      </c>
      <c r="F12" s="134" t="s">
        <v>280</v>
      </c>
      <c r="G12" s="134" t="s">
        <v>281</v>
      </c>
      <c r="H12" s="135" t="s">
        <v>282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70" t="s">
        <v>283</v>
      </c>
      <c r="B13" s="372"/>
      <c r="C13" s="373"/>
      <c r="D13" s="136" t="s">
        <v>284</v>
      </c>
      <c r="E13" s="137" t="s">
        <v>285</v>
      </c>
      <c r="F13" s="137" t="s">
        <v>285</v>
      </c>
      <c r="G13" s="137" t="s">
        <v>286</v>
      </c>
      <c r="H13" s="139" t="s">
        <v>287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71"/>
      <c r="B14" s="374"/>
      <c r="C14" s="375"/>
      <c r="D14" s="140" t="s">
        <v>288</v>
      </c>
      <c r="E14" s="141" t="s">
        <v>289</v>
      </c>
      <c r="F14" s="141" t="s">
        <v>290</v>
      </c>
      <c r="G14" s="141" t="s">
        <v>291</v>
      </c>
      <c r="H14" s="290" t="s">
        <v>292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67" t="s">
        <v>50</v>
      </c>
      <c r="B15" s="273" t="s">
        <v>296</v>
      </c>
      <c r="C15" s="186" t="s">
        <v>330</v>
      </c>
      <c r="D15" s="142">
        <v>46083</v>
      </c>
      <c r="E15" s="144">
        <f t="shared" ref="E15:E23" si="0">D15+2</f>
        <v>46085</v>
      </c>
      <c r="F15" s="144">
        <f t="shared" ref="F15:F23" si="1">D15+2</f>
        <v>46085</v>
      </c>
      <c r="G15" s="185">
        <f t="shared" ref="G15:G23" si="2">D15+7</f>
        <v>46090</v>
      </c>
      <c r="H15" s="143">
        <f t="shared" ref="H15:H23" si="3">D15+8</f>
        <v>46091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67"/>
      <c r="B16" s="273" t="s">
        <v>293</v>
      </c>
      <c r="C16" s="186" t="s">
        <v>780</v>
      </c>
      <c r="D16" s="142">
        <f t="shared" ref="D16:D23" si="4">D15+7</f>
        <v>46090</v>
      </c>
      <c r="E16" s="144">
        <f t="shared" si="0"/>
        <v>46092</v>
      </c>
      <c r="F16" s="144">
        <f t="shared" si="1"/>
        <v>46092</v>
      </c>
      <c r="G16" s="185">
        <f t="shared" si="2"/>
        <v>46097</v>
      </c>
      <c r="H16" s="143">
        <f t="shared" si="3"/>
        <v>46098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67"/>
      <c r="B17" s="273" t="s">
        <v>294</v>
      </c>
      <c r="C17" s="186" t="s">
        <v>781</v>
      </c>
      <c r="D17" s="142">
        <f t="shared" si="4"/>
        <v>46097</v>
      </c>
      <c r="E17" s="144">
        <f t="shared" si="0"/>
        <v>46099</v>
      </c>
      <c r="F17" s="144">
        <f t="shared" si="1"/>
        <v>46099</v>
      </c>
      <c r="G17" s="185">
        <f t="shared" si="2"/>
        <v>46104</v>
      </c>
      <c r="H17" s="143">
        <f t="shared" si="3"/>
        <v>46105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67"/>
      <c r="B18" s="273" t="s">
        <v>296</v>
      </c>
      <c r="C18" s="186" t="s">
        <v>544</v>
      </c>
      <c r="D18" s="142">
        <f t="shared" si="4"/>
        <v>46104</v>
      </c>
      <c r="E18" s="144">
        <f t="shared" si="0"/>
        <v>46106</v>
      </c>
      <c r="F18" s="144">
        <f t="shared" si="1"/>
        <v>46106</v>
      </c>
      <c r="G18" s="185">
        <f t="shared" si="2"/>
        <v>46111</v>
      </c>
      <c r="H18" s="143">
        <f t="shared" si="3"/>
        <v>46112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67"/>
      <c r="B19" s="273" t="s">
        <v>293</v>
      </c>
      <c r="C19" s="186" t="s">
        <v>782</v>
      </c>
      <c r="D19" s="142">
        <f t="shared" si="4"/>
        <v>46111</v>
      </c>
      <c r="E19" s="144">
        <f t="shared" si="0"/>
        <v>46113</v>
      </c>
      <c r="F19" s="144">
        <f t="shared" si="1"/>
        <v>46113</v>
      </c>
      <c r="G19" s="185">
        <f t="shared" si="2"/>
        <v>46118</v>
      </c>
      <c r="H19" s="143">
        <f t="shared" si="3"/>
        <v>46119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67"/>
      <c r="B20" s="273" t="s">
        <v>294</v>
      </c>
      <c r="C20" s="186" t="s">
        <v>831</v>
      </c>
      <c r="D20" s="142">
        <f t="shared" si="4"/>
        <v>46118</v>
      </c>
      <c r="E20" s="144">
        <f t="shared" si="0"/>
        <v>46120</v>
      </c>
      <c r="F20" s="144">
        <f t="shared" si="1"/>
        <v>46120</v>
      </c>
      <c r="G20" s="185">
        <f t="shared" si="2"/>
        <v>46125</v>
      </c>
      <c r="H20" s="143">
        <f t="shared" si="3"/>
        <v>46126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67"/>
      <c r="B21" s="273" t="s">
        <v>296</v>
      </c>
      <c r="C21" s="186" t="s">
        <v>545</v>
      </c>
      <c r="D21" s="142">
        <f t="shared" si="4"/>
        <v>46125</v>
      </c>
      <c r="E21" s="144">
        <f t="shared" si="0"/>
        <v>46127</v>
      </c>
      <c r="F21" s="144">
        <f t="shared" si="1"/>
        <v>46127</v>
      </c>
      <c r="G21" s="185">
        <f t="shared" si="2"/>
        <v>46132</v>
      </c>
      <c r="H21" s="143">
        <f t="shared" si="3"/>
        <v>46133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67"/>
      <c r="B22" s="273" t="s">
        <v>293</v>
      </c>
      <c r="C22" s="186" t="s">
        <v>832</v>
      </c>
      <c r="D22" s="142">
        <f t="shared" si="4"/>
        <v>46132</v>
      </c>
      <c r="E22" s="144">
        <f t="shared" si="0"/>
        <v>46134</v>
      </c>
      <c r="F22" s="144">
        <f t="shared" si="1"/>
        <v>46134</v>
      </c>
      <c r="G22" s="185">
        <f t="shared" si="2"/>
        <v>46139</v>
      </c>
      <c r="H22" s="143">
        <f t="shared" si="3"/>
        <v>46140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68"/>
      <c r="B23" s="272" t="s">
        <v>294</v>
      </c>
      <c r="C23" s="148" t="s">
        <v>833</v>
      </c>
      <c r="D23" s="147">
        <f t="shared" si="4"/>
        <v>46139</v>
      </c>
      <c r="E23" s="149">
        <f t="shared" si="0"/>
        <v>46141</v>
      </c>
      <c r="F23" s="149">
        <f t="shared" si="1"/>
        <v>46141</v>
      </c>
      <c r="G23" s="149">
        <f t="shared" si="2"/>
        <v>46146</v>
      </c>
      <c r="H23" s="148">
        <f t="shared" si="3"/>
        <v>46147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300</v>
      </c>
      <c r="B25" s="129" t="s">
        <v>301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275</v>
      </c>
      <c r="B26" s="131" t="s">
        <v>276</v>
      </c>
      <c r="C26" s="132" t="s">
        <v>277</v>
      </c>
      <c r="D26" s="133" t="s">
        <v>278</v>
      </c>
      <c r="E26" s="134" t="s">
        <v>302</v>
      </c>
      <c r="F26" s="134" t="s">
        <v>279</v>
      </c>
      <c r="G26" s="134" t="s">
        <v>280</v>
      </c>
      <c r="H26" s="134" t="s">
        <v>303</v>
      </c>
      <c r="I26" s="134" t="s">
        <v>304</v>
      </c>
      <c r="J26" s="135" t="s">
        <v>305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70" t="s">
        <v>283</v>
      </c>
      <c r="B27" s="372"/>
      <c r="C27" s="373"/>
      <c r="D27" s="136" t="s">
        <v>284</v>
      </c>
      <c r="E27" s="137" t="s">
        <v>285</v>
      </c>
      <c r="F27" s="137" t="s">
        <v>306</v>
      </c>
      <c r="G27" s="137" t="s">
        <v>306</v>
      </c>
      <c r="H27" s="138" t="s">
        <v>287</v>
      </c>
      <c r="I27" s="138" t="s">
        <v>307</v>
      </c>
      <c r="J27" s="139" t="s">
        <v>308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71"/>
      <c r="B28" s="374"/>
      <c r="C28" s="375"/>
      <c r="D28" s="140" t="s">
        <v>58</v>
      </c>
      <c r="E28" s="141" t="s">
        <v>836</v>
      </c>
      <c r="F28" s="141" t="s">
        <v>289</v>
      </c>
      <c r="G28" s="141" t="s">
        <v>290</v>
      </c>
      <c r="H28" s="141" t="s">
        <v>309</v>
      </c>
      <c r="I28" s="141" t="s">
        <v>310</v>
      </c>
      <c r="J28" s="290" t="s">
        <v>311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67" t="s">
        <v>56</v>
      </c>
      <c r="B29" s="273" t="s">
        <v>313</v>
      </c>
      <c r="C29" s="186" t="s">
        <v>544</v>
      </c>
      <c r="D29" s="299" t="s">
        <v>295</v>
      </c>
      <c r="E29" s="144"/>
      <c r="F29" s="144"/>
      <c r="G29" s="185"/>
      <c r="H29" s="185"/>
      <c r="I29" s="185"/>
      <c r="J29" s="143"/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67"/>
      <c r="B30" s="273" t="s">
        <v>312</v>
      </c>
      <c r="C30" s="186" t="s">
        <v>544</v>
      </c>
      <c r="D30" s="142">
        <v>46092</v>
      </c>
      <c r="E30" s="144">
        <f t="shared" ref="E30:E37" si="5">D30+2</f>
        <v>46094</v>
      </c>
      <c r="F30" s="144">
        <f t="shared" ref="F30:F36" si="6">D30+3</f>
        <v>46095</v>
      </c>
      <c r="G30" s="185">
        <f t="shared" ref="G30:G36" si="7">D30+3</f>
        <v>46095</v>
      </c>
      <c r="H30" s="185">
        <f t="shared" ref="H30:H37" si="8">D30+8</f>
        <v>46100</v>
      </c>
      <c r="I30" s="185">
        <f t="shared" ref="I30:I37" si="9">D30+9</f>
        <v>46101</v>
      </c>
      <c r="J30" s="143">
        <f t="shared" ref="J30:J37" si="10">D30+10</f>
        <v>46102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67"/>
      <c r="B31" s="273" t="s">
        <v>396</v>
      </c>
      <c r="C31" s="186" t="s">
        <v>761</v>
      </c>
      <c r="D31" s="142">
        <f t="shared" ref="D31:D37" si="11">D30+7</f>
        <v>46099</v>
      </c>
      <c r="E31" s="144">
        <f t="shared" si="5"/>
        <v>46101</v>
      </c>
      <c r="F31" s="144">
        <f t="shared" si="6"/>
        <v>46102</v>
      </c>
      <c r="G31" s="185">
        <f t="shared" si="7"/>
        <v>46102</v>
      </c>
      <c r="H31" s="185">
        <f t="shared" si="8"/>
        <v>46107</v>
      </c>
      <c r="I31" s="185">
        <f t="shared" si="9"/>
        <v>46108</v>
      </c>
      <c r="J31" s="143">
        <f t="shared" si="10"/>
        <v>46109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67"/>
      <c r="B32" s="273" t="s">
        <v>315</v>
      </c>
      <c r="C32" s="186" t="s">
        <v>545</v>
      </c>
      <c r="D32" s="142">
        <f t="shared" si="11"/>
        <v>46106</v>
      </c>
      <c r="E32" s="144">
        <f t="shared" si="5"/>
        <v>46108</v>
      </c>
      <c r="F32" s="144">
        <f t="shared" si="6"/>
        <v>46109</v>
      </c>
      <c r="G32" s="185">
        <f t="shared" si="7"/>
        <v>46109</v>
      </c>
      <c r="H32" s="185">
        <f t="shared" si="8"/>
        <v>46114</v>
      </c>
      <c r="I32" s="185">
        <f t="shared" si="9"/>
        <v>46115</v>
      </c>
      <c r="J32" s="143">
        <f t="shared" si="10"/>
        <v>46116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67"/>
      <c r="B33" s="273" t="s">
        <v>312</v>
      </c>
      <c r="C33" s="186" t="s">
        <v>545</v>
      </c>
      <c r="D33" s="142">
        <f t="shared" si="11"/>
        <v>46113</v>
      </c>
      <c r="E33" s="144">
        <f t="shared" si="5"/>
        <v>46115</v>
      </c>
      <c r="F33" s="144">
        <f t="shared" si="6"/>
        <v>46116</v>
      </c>
      <c r="G33" s="185">
        <f t="shared" si="7"/>
        <v>46116</v>
      </c>
      <c r="H33" s="185">
        <f t="shared" si="8"/>
        <v>46121</v>
      </c>
      <c r="I33" s="185">
        <f t="shared" si="9"/>
        <v>46122</v>
      </c>
      <c r="J33" s="143">
        <f t="shared" si="10"/>
        <v>46123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67"/>
      <c r="B34" s="273" t="s">
        <v>396</v>
      </c>
      <c r="C34" s="186" t="s">
        <v>762</v>
      </c>
      <c r="D34" s="142">
        <f t="shared" si="11"/>
        <v>46120</v>
      </c>
      <c r="E34" s="144">
        <f t="shared" si="5"/>
        <v>46122</v>
      </c>
      <c r="F34" s="144">
        <f t="shared" si="6"/>
        <v>46123</v>
      </c>
      <c r="G34" s="185">
        <f t="shared" si="7"/>
        <v>46123</v>
      </c>
      <c r="H34" s="185">
        <f t="shared" si="8"/>
        <v>46128</v>
      </c>
      <c r="I34" s="185">
        <f t="shared" si="9"/>
        <v>46129</v>
      </c>
      <c r="J34" s="143">
        <f t="shared" si="10"/>
        <v>46130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67"/>
      <c r="B35" s="273" t="s">
        <v>315</v>
      </c>
      <c r="C35" s="186" t="s">
        <v>546</v>
      </c>
      <c r="D35" s="142">
        <f t="shared" si="11"/>
        <v>46127</v>
      </c>
      <c r="E35" s="144">
        <f t="shared" si="5"/>
        <v>46129</v>
      </c>
      <c r="F35" s="144">
        <f t="shared" si="6"/>
        <v>46130</v>
      </c>
      <c r="G35" s="185">
        <f t="shared" si="7"/>
        <v>46130</v>
      </c>
      <c r="H35" s="185">
        <f t="shared" si="8"/>
        <v>46135</v>
      </c>
      <c r="I35" s="185">
        <f t="shared" si="9"/>
        <v>46136</v>
      </c>
      <c r="J35" s="143">
        <f t="shared" si="10"/>
        <v>46137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67"/>
      <c r="B36" s="273" t="s">
        <v>312</v>
      </c>
      <c r="C36" s="186" t="s">
        <v>546</v>
      </c>
      <c r="D36" s="142">
        <f t="shared" si="11"/>
        <v>46134</v>
      </c>
      <c r="E36" s="144">
        <f t="shared" si="5"/>
        <v>46136</v>
      </c>
      <c r="F36" s="144">
        <f t="shared" si="6"/>
        <v>46137</v>
      </c>
      <c r="G36" s="185">
        <f t="shared" si="7"/>
        <v>46137</v>
      </c>
      <c r="H36" s="185">
        <f t="shared" si="8"/>
        <v>46142</v>
      </c>
      <c r="I36" s="185">
        <f t="shared" si="9"/>
        <v>46143</v>
      </c>
      <c r="J36" s="143">
        <f t="shared" si="10"/>
        <v>46144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68"/>
      <c r="B37" s="272" t="s">
        <v>396</v>
      </c>
      <c r="C37" s="148" t="s">
        <v>763</v>
      </c>
      <c r="D37" s="147">
        <f t="shared" si="11"/>
        <v>46141</v>
      </c>
      <c r="E37" s="149">
        <f t="shared" si="5"/>
        <v>46143</v>
      </c>
      <c r="F37" s="149">
        <f>D37+3</f>
        <v>46144</v>
      </c>
      <c r="G37" s="149">
        <f>D37+3</f>
        <v>46144</v>
      </c>
      <c r="H37" s="149">
        <f t="shared" si="8"/>
        <v>46149</v>
      </c>
      <c r="I37" s="149">
        <f t="shared" si="9"/>
        <v>46150</v>
      </c>
      <c r="J37" s="148">
        <f t="shared" si="10"/>
        <v>46151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316</v>
      </c>
      <c r="B39" s="129" t="s">
        <v>317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275</v>
      </c>
      <c r="B40" s="131" t="s">
        <v>276</v>
      </c>
      <c r="C40" s="132" t="s">
        <v>277</v>
      </c>
      <c r="D40" s="133" t="s">
        <v>278</v>
      </c>
      <c r="E40" s="151" t="s">
        <v>318</v>
      </c>
      <c r="F40" s="151" t="s">
        <v>319</v>
      </c>
      <c r="G40" s="151" t="s">
        <v>320</v>
      </c>
      <c r="H40" s="153" t="s">
        <v>321</v>
      </c>
      <c r="I40" s="127"/>
      <c r="J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70" t="s">
        <v>283</v>
      </c>
      <c r="B41" s="372"/>
      <c r="C41" s="373"/>
      <c r="D41" s="136" t="s">
        <v>284</v>
      </c>
      <c r="E41" s="138" t="s">
        <v>322</v>
      </c>
      <c r="F41" s="138" t="s">
        <v>306</v>
      </c>
      <c r="G41" s="138" t="s">
        <v>323</v>
      </c>
      <c r="H41" s="139" t="s">
        <v>287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71"/>
      <c r="B42" s="374"/>
      <c r="C42" s="375"/>
      <c r="D42" s="140" t="s">
        <v>63</v>
      </c>
      <c r="E42" s="154" t="s">
        <v>324</v>
      </c>
      <c r="F42" s="152" t="s">
        <v>325</v>
      </c>
      <c r="G42" s="152" t="s">
        <v>326</v>
      </c>
      <c r="H42" s="155" t="s">
        <v>327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66" t="s">
        <v>61</v>
      </c>
      <c r="B43" s="142" t="s">
        <v>299</v>
      </c>
      <c r="C43" s="186"/>
      <c r="D43" s="302" t="s">
        <v>830</v>
      </c>
      <c r="E43" s="144"/>
      <c r="F43" s="144"/>
      <c r="G43" s="144"/>
      <c r="H43" s="143"/>
      <c r="I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67"/>
      <c r="B44" s="142" t="s">
        <v>785</v>
      </c>
      <c r="C44" s="186" t="s">
        <v>761</v>
      </c>
      <c r="D44" s="144">
        <v>46091</v>
      </c>
      <c r="E44" s="144">
        <f t="shared" ref="E44:E50" si="12">D44+1</f>
        <v>46092</v>
      </c>
      <c r="F44" s="144">
        <f t="shared" ref="F44:F50" si="13">D44+3</f>
        <v>46094</v>
      </c>
      <c r="G44" s="144">
        <f t="shared" ref="G44:G50" si="14">D44+6</f>
        <v>46097</v>
      </c>
      <c r="H44" s="143">
        <f t="shared" ref="H44:H50" si="15">D44+8</f>
        <v>46099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67"/>
      <c r="B45" s="142" t="s">
        <v>329</v>
      </c>
      <c r="C45" s="186" t="s">
        <v>783</v>
      </c>
      <c r="D45" s="144">
        <f t="shared" ref="D45:D51" si="16">D44+7</f>
        <v>46098</v>
      </c>
      <c r="E45" s="144">
        <f t="shared" si="12"/>
        <v>46099</v>
      </c>
      <c r="F45" s="144">
        <f t="shared" si="13"/>
        <v>46101</v>
      </c>
      <c r="G45" s="144">
        <f t="shared" si="14"/>
        <v>46104</v>
      </c>
      <c r="H45" s="143">
        <f t="shared" si="15"/>
        <v>46106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67"/>
      <c r="B46" s="142" t="s">
        <v>785</v>
      </c>
      <c r="C46" s="186" t="s">
        <v>762</v>
      </c>
      <c r="D46" s="144">
        <f t="shared" si="16"/>
        <v>46105</v>
      </c>
      <c r="E46" s="144">
        <f t="shared" si="12"/>
        <v>46106</v>
      </c>
      <c r="F46" s="144">
        <f t="shared" si="13"/>
        <v>46108</v>
      </c>
      <c r="G46" s="144">
        <f t="shared" si="14"/>
        <v>46111</v>
      </c>
      <c r="H46" s="143">
        <f t="shared" si="15"/>
        <v>46113</v>
      </c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67"/>
      <c r="B47" s="142" t="s">
        <v>329</v>
      </c>
      <c r="C47" s="186" t="s">
        <v>784</v>
      </c>
      <c r="D47" s="144">
        <f t="shared" si="16"/>
        <v>46112</v>
      </c>
      <c r="E47" s="144">
        <f t="shared" si="12"/>
        <v>46113</v>
      </c>
      <c r="F47" s="144">
        <f t="shared" si="13"/>
        <v>46115</v>
      </c>
      <c r="G47" s="144">
        <f t="shared" si="14"/>
        <v>46118</v>
      </c>
      <c r="H47" s="143">
        <f t="shared" si="15"/>
        <v>46120</v>
      </c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67"/>
      <c r="B48" s="142" t="s">
        <v>785</v>
      </c>
      <c r="C48" s="186" t="s">
        <v>763</v>
      </c>
      <c r="D48" s="144">
        <f t="shared" si="16"/>
        <v>46119</v>
      </c>
      <c r="E48" s="144">
        <f t="shared" si="12"/>
        <v>46120</v>
      </c>
      <c r="F48" s="144">
        <f t="shared" si="13"/>
        <v>46122</v>
      </c>
      <c r="G48" s="144">
        <f t="shared" si="14"/>
        <v>46125</v>
      </c>
      <c r="H48" s="143">
        <f t="shared" si="15"/>
        <v>46127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329</v>
      </c>
      <c r="C49" s="186" t="s">
        <v>834</v>
      </c>
      <c r="D49" s="144">
        <f t="shared" si="16"/>
        <v>46126</v>
      </c>
      <c r="E49" s="144">
        <f t="shared" si="12"/>
        <v>46127</v>
      </c>
      <c r="F49" s="144">
        <f t="shared" si="13"/>
        <v>46129</v>
      </c>
      <c r="G49" s="144">
        <f t="shared" si="14"/>
        <v>46132</v>
      </c>
      <c r="H49" s="143">
        <f t="shared" si="15"/>
        <v>46134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67"/>
      <c r="B50" s="142" t="s">
        <v>785</v>
      </c>
      <c r="C50" s="186" t="s">
        <v>803</v>
      </c>
      <c r="D50" s="144">
        <f t="shared" si="16"/>
        <v>46133</v>
      </c>
      <c r="E50" s="144">
        <f t="shared" si="12"/>
        <v>46134</v>
      </c>
      <c r="F50" s="144">
        <f t="shared" si="13"/>
        <v>46136</v>
      </c>
      <c r="G50" s="144">
        <f t="shared" si="14"/>
        <v>46139</v>
      </c>
      <c r="H50" s="143">
        <f t="shared" si="15"/>
        <v>46141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68"/>
      <c r="B51" s="147" t="s">
        <v>329</v>
      </c>
      <c r="C51" s="148" t="s">
        <v>835</v>
      </c>
      <c r="D51" s="149">
        <f t="shared" si="16"/>
        <v>46140</v>
      </c>
      <c r="E51" s="149">
        <f t="shared" ref="E51" si="17">D51+1</f>
        <v>46141</v>
      </c>
      <c r="F51" s="149">
        <f t="shared" ref="F51" si="18">D51+3</f>
        <v>46143</v>
      </c>
      <c r="G51" s="149">
        <f t="shared" ref="G51" si="19">D51+6</f>
        <v>46146</v>
      </c>
      <c r="H51" s="148">
        <f t="shared" ref="H51" si="20">D51+8</f>
        <v>46148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331</v>
      </c>
      <c r="I54" s="162"/>
      <c r="J54" s="163"/>
      <c r="K54" s="127"/>
      <c r="L54" s="127"/>
      <c r="M54" s="157"/>
    </row>
    <row r="55" spans="1:206" s="156" customFormat="1" ht="15" customHeight="1">
      <c r="A55" s="369" t="s">
        <v>332</v>
      </c>
      <c r="B55" s="369"/>
      <c r="C55" s="369"/>
      <c r="D55" s="369"/>
      <c r="E55" s="369"/>
      <c r="F55" s="369"/>
      <c r="G55" s="369"/>
      <c r="H55" s="369"/>
      <c r="I55" s="162"/>
      <c r="J55" s="163"/>
      <c r="K55" s="127"/>
      <c r="L55" s="127"/>
    </row>
    <row r="56" spans="1:206" s="156" customFormat="1" ht="15" customHeight="1">
      <c r="A56" s="369"/>
      <c r="B56" s="369"/>
      <c r="C56" s="369"/>
      <c r="D56" s="369"/>
      <c r="E56" s="369"/>
      <c r="F56" s="369"/>
      <c r="G56" s="369"/>
      <c r="H56" s="369"/>
      <c r="I56" s="162"/>
      <c r="J56" s="163"/>
      <c r="K56" s="127"/>
      <c r="L56" s="127"/>
    </row>
    <row r="57" spans="1:206" s="156" customFormat="1" ht="15" customHeight="1">
      <c r="A57" s="156" t="s">
        <v>333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334</v>
      </c>
      <c r="B59" s="43"/>
      <c r="C59" s="43"/>
      <c r="D59" s="43"/>
      <c r="E59" s="43"/>
      <c r="F59" s="164" t="s">
        <v>335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336</v>
      </c>
      <c r="B60" s="1"/>
      <c r="C60" s="1"/>
      <c r="D60" s="1"/>
      <c r="E60" s="166"/>
      <c r="F60" s="1" t="s">
        <v>337</v>
      </c>
      <c r="G60" s="162"/>
      <c r="H60" s="162"/>
      <c r="O60" s="127"/>
      <c r="P60" s="127"/>
    </row>
    <row r="61" spans="1:206" ht="15" customHeight="1">
      <c r="A61" s="1" t="s">
        <v>338</v>
      </c>
      <c r="B61" s="1"/>
      <c r="C61" s="1"/>
      <c r="D61" s="1"/>
      <c r="E61" s="166"/>
      <c r="F61" s="1" t="s">
        <v>339</v>
      </c>
      <c r="G61" s="162"/>
      <c r="H61" s="162"/>
      <c r="O61" s="127"/>
      <c r="P61" s="127"/>
    </row>
    <row r="62" spans="1:206" ht="15" customHeight="1">
      <c r="A62" s="1" t="s">
        <v>340</v>
      </c>
      <c r="B62" s="1"/>
      <c r="C62" s="1"/>
      <c r="D62" s="166"/>
      <c r="E62" s="166"/>
      <c r="F62" s="1" t="s">
        <v>340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341</v>
      </c>
      <c r="B64" s="43"/>
      <c r="C64" s="1"/>
      <c r="D64" s="1"/>
      <c r="E64" s="1"/>
      <c r="F64" s="164" t="s">
        <v>341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342</v>
      </c>
      <c r="B65" s="1" t="s">
        <v>343</v>
      </c>
      <c r="C65" s="1"/>
      <c r="D65" s="1"/>
      <c r="E65" s="1"/>
      <c r="F65" s="1" t="s">
        <v>344</v>
      </c>
      <c r="G65" s="1" t="s">
        <v>345</v>
      </c>
      <c r="H65" s="1"/>
      <c r="I65" s="1"/>
      <c r="J65" s="1"/>
      <c r="O65" s="127"/>
      <c r="P65" s="127"/>
    </row>
    <row r="66" spans="1:16" ht="15" customHeight="1">
      <c r="A66" s="1" t="s">
        <v>346</v>
      </c>
      <c r="B66" s="1" t="s">
        <v>347</v>
      </c>
      <c r="C66" s="1"/>
      <c r="D66" s="1"/>
      <c r="E66" s="1"/>
      <c r="F66" s="1" t="s">
        <v>348</v>
      </c>
      <c r="G66" s="1" t="s">
        <v>349</v>
      </c>
      <c r="H66" s="162"/>
      <c r="I66" s="1"/>
      <c r="J66" s="1"/>
      <c r="O66" s="127"/>
      <c r="P66" s="127"/>
    </row>
    <row r="67" spans="1:16" ht="15" customHeight="1">
      <c r="A67" s="1" t="s">
        <v>350</v>
      </c>
      <c r="B67" s="1" t="s">
        <v>351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352</v>
      </c>
      <c r="B69" s="169" t="s">
        <v>116</v>
      </c>
      <c r="C69" s="1"/>
      <c r="D69" s="1"/>
      <c r="E69" s="1"/>
      <c r="F69" s="164" t="s">
        <v>352</v>
      </c>
      <c r="G69" s="169" t="s">
        <v>116</v>
      </c>
      <c r="I69" s="1"/>
      <c r="J69" s="1"/>
      <c r="O69" s="127"/>
      <c r="P69" s="127"/>
    </row>
    <row r="70" spans="1:16" ht="15" customHeight="1">
      <c r="A70" s="170" t="s">
        <v>353</v>
      </c>
      <c r="B70" s="1"/>
      <c r="C70" s="1"/>
      <c r="D70" s="1"/>
      <c r="E70" s="1"/>
      <c r="F70" s="1" t="s">
        <v>354</v>
      </c>
      <c r="G70" s="1"/>
      <c r="I70" s="1"/>
      <c r="J70" s="1"/>
      <c r="O70" s="127"/>
      <c r="P70" s="127"/>
    </row>
    <row r="71" spans="1:16" ht="15" customHeight="1">
      <c r="A71" s="170" t="s">
        <v>355</v>
      </c>
      <c r="B71" s="169"/>
      <c r="C71" s="1"/>
      <c r="D71" s="1"/>
      <c r="E71" s="1"/>
      <c r="F71" s="1" t="s">
        <v>356</v>
      </c>
      <c r="G71" s="1"/>
      <c r="I71" s="1"/>
      <c r="J71" s="1"/>
      <c r="O71" s="127"/>
      <c r="P71" s="127"/>
    </row>
    <row r="72" spans="1:16" ht="15" customHeight="1">
      <c r="A72" s="170" t="s">
        <v>357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358</v>
      </c>
      <c r="B74" s="169" t="s">
        <v>128</v>
      </c>
      <c r="C74" s="1"/>
      <c r="D74" s="1"/>
      <c r="E74" s="1"/>
      <c r="F74" s="164" t="s">
        <v>358</v>
      </c>
      <c r="G74" s="169" t="s">
        <v>128</v>
      </c>
      <c r="H74" s="1"/>
      <c r="O74" s="127"/>
      <c r="P74" s="127"/>
    </row>
    <row r="75" spans="1:16" ht="15" customHeight="1">
      <c r="A75" s="170" t="s">
        <v>359</v>
      </c>
      <c r="B75" s="1"/>
      <c r="C75" s="1"/>
      <c r="D75" s="1"/>
      <c r="E75" s="1"/>
      <c r="F75" s="170" t="s">
        <v>360</v>
      </c>
      <c r="G75" s="1"/>
      <c r="H75" s="1"/>
      <c r="O75" s="127"/>
      <c r="P75" s="127"/>
    </row>
    <row r="76" spans="1:16" ht="15" customHeight="1">
      <c r="A76" s="1" t="s">
        <v>361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362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363</v>
      </c>
      <c r="G79" s="169" t="s">
        <v>165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364</v>
      </c>
      <c r="G80" s="1" t="s">
        <v>365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366</v>
      </c>
      <c r="G81" s="1" t="s">
        <v>367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  <mergeCell ref="C1:K1"/>
    <mergeCell ref="A4:H4"/>
    <mergeCell ref="A6:A9"/>
    <mergeCell ref="D6:E6"/>
    <mergeCell ref="D9:E9"/>
    <mergeCell ref="E2:F2"/>
    <mergeCell ref="D7:E7"/>
    <mergeCell ref="D8:E8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1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3" style="1" bestFit="1" customWidth="1"/>
    <col min="5" max="5" width="23" style="1" customWidth="1"/>
    <col min="6" max="6" width="21.5703125" style="1" customWidth="1"/>
    <col min="7" max="7" width="22.42578125" style="1" customWidth="1"/>
    <col min="8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9" t="s">
        <v>368</v>
      </c>
      <c r="B3" s="359"/>
      <c r="C3" s="359" t="s">
        <v>368</v>
      </c>
      <c r="D3" s="359"/>
      <c r="E3" s="359"/>
      <c r="F3" s="359"/>
      <c r="G3" s="359"/>
      <c r="H3" s="359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176"/>
      <c r="B9" s="177"/>
      <c r="C9" s="359"/>
      <c r="D9" s="359"/>
      <c r="E9" s="359"/>
      <c r="F9" s="359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273</v>
      </c>
      <c r="B10" s="129" t="s">
        <v>274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34" t="s">
        <v>281</v>
      </c>
      <c r="F11" s="135" t="s">
        <v>282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70" t="s">
        <v>283</v>
      </c>
      <c r="B12" s="372"/>
      <c r="C12" s="373"/>
      <c r="D12" s="136" t="s">
        <v>284</v>
      </c>
      <c r="E12" s="137" t="s">
        <v>286</v>
      </c>
      <c r="F12" s="139" t="s">
        <v>287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71"/>
      <c r="B13" s="374"/>
      <c r="C13" s="375"/>
      <c r="D13" s="140" t="s">
        <v>288</v>
      </c>
      <c r="E13" s="141" t="s">
        <v>291</v>
      </c>
      <c r="F13" s="290" t="s">
        <v>292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67" t="s">
        <v>50</v>
      </c>
      <c r="B14" s="273" t="s">
        <v>296</v>
      </c>
      <c r="C14" s="186" t="s">
        <v>330</v>
      </c>
      <c r="D14" s="142">
        <v>46083</v>
      </c>
      <c r="E14" s="185">
        <f t="shared" ref="E14:E16" si="0">D14+7</f>
        <v>46090</v>
      </c>
      <c r="F14" s="143">
        <f t="shared" ref="F14:F16" si="1">D14+8</f>
        <v>46091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67"/>
      <c r="B15" s="273" t="s">
        <v>293</v>
      </c>
      <c r="C15" s="186" t="s">
        <v>780</v>
      </c>
      <c r="D15" s="142">
        <f t="shared" ref="D15:D22" si="2">D14+7</f>
        <v>46090</v>
      </c>
      <c r="E15" s="185">
        <f t="shared" si="0"/>
        <v>46097</v>
      </c>
      <c r="F15" s="143">
        <f t="shared" si="1"/>
        <v>46098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67"/>
      <c r="B16" s="273" t="s">
        <v>294</v>
      </c>
      <c r="C16" s="186" t="s">
        <v>781</v>
      </c>
      <c r="D16" s="142">
        <f t="shared" si="2"/>
        <v>46097</v>
      </c>
      <c r="E16" s="185">
        <f t="shared" si="0"/>
        <v>46104</v>
      </c>
      <c r="F16" s="143">
        <f t="shared" si="1"/>
        <v>46105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67"/>
      <c r="B17" s="273" t="s">
        <v>296</v>
      </c>
      <c r="C17" s="186" t="s">
        <v>544</v>
      </c>
      <c r="D17" s="142">
        <f t="shared" si="2"/>
        <v>46104</v>
      </c>
      <c r="E17" s="185">
        <f t="shared" ref="E17" si="3">D17+7</f>
        <v>46111</v>
      </c>
      <c r="F17" s="143">
        <f t="shared" ref="F17" si="4">D17+8</f>
        <v>46112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67"/>
      <c r="B18" s="273" t="s">
        <v>293</v>
      </c>
      <c r="C18" s="186" t="s">
        <v>782</v>
      </c>
      <c r="D18" s="142">
        <f t="shared" si="2"/>
        <v>46111</v>
      </c>
      <c r="E18" s="185">
        <f t="shared" ref="E18:E21" si="5">D18+7</f>
        <v>46118</v>
      </c>
      <c r="F18" s="143">
        <f t="shared" ref="F18:F21" si="6">D18+8</f>
        <v>46119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67"/>
      <c r="B19" s="273" t="s">
        <v>294</v>
      </c>
      <c r="C19" s="186" t="s">
        <v>831</v>
      </c>
      <c r="D19" s="142">
        <f t="shared" si="2"/>
        <v>46118</v>
      </c>
      <c r="E19" s="185">
        <f t="shared" si="5"/>
        <v>46125</v>
      </c>
      <c r="F19" s="143">
        <f t="shared" si="6"/>
        <v>46126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67"/>
      <c r="B20" s="273" t="s">
        <v>296</v>
      </c>
      <c r="C20" s="186" t="s">
        <v>545</v>
      </c>
      <c r="D20" s="142">
        <f t="shared" si="2"/>
        <v>46125</v>
      </c>
      <c r="E20" s="185">
        <f t="shared" si="5"/>
        <v>46132</v>
      </c>
      <c r="F20" s="143">
        <f t="shared" si="6"/>
        <v>46133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67"/>
      <c r="B21" s="273" t="s">
        <v>293</v>
      </c>
      <c r="C21" s="186" t="s">
        <v>832</v>
      </c>
      <c r="D21" s="142">
        <f t="shared" si="2"/>
        <v>46132</v>
      </c>
      <c r="E21" s="185">
        <f t="shared" si="5"/>
        <v>46139</v>
      </c>
      <c r="F21" s="143">
        <f t="shared" si="6"/>
        <v>46140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68"/>
      <c r="B22" s="272" t="s">
        <v>294</v>
      </c>
      <c r="C22" s="148" t="s">
        <v>833</v>
      </c>
      <c r="D22" s="147">
        <f t="shared" si="2"/>
        <v>46139</v>
      </c>
      <c r="E22" s="149">
        <f>D22+7</f>
        <v>46146</v>
      </c>
      <c r="F22" s="148">
        <f>D22+8</f>
        <v>46147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300</v>
      </c>
      <c r="B24" s="129" t="s">
        <v>301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34" t="s">
        <v>303</v>
      </c>
      <c r="F25" s="134" t="s">
        <v>304</v>
      </c>
      <c r="G25" s="135" t="s">
        <v>305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70" t="s">
        <v>283</v>
      </c>
      <c r="B26" s="372"/>
      <c r="C26" s="373"/>
      <c r="D26" s="136" t="s">
        <v>284</v>
      </c>
      <c r="E26" s="138" t="s">
        <v>287</v>
      </c>
      <c r="F26" s="138" t="s">
        <v>307</v>
      </c>
      <c r="G26" s="139" t="s">
        <v>308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71"/>
      <c r="B27" s="374"/>
      <c r="C27" s="375"/>
      <c r="D27" s="140" t="s">
        <v>58</v>
      </c>
      <c r="E27" s="141" t="s">
        <v>309</v>
      </c>
      <c r="F27" s="141" t="s">
        <v>310</v>
      </c>
      <c r="G27" s="290" t="s">
        <v>311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67" t="s">
        <v>56</v>
      </c>
      <c r="B28" s="273" t="s">
        <v>313</v>
      </c>
      <c r="C28" s="186" t="s">
        <v>544</v>
      </c>
      <c r="D28" s="300" t="s">
        <v>295</v>
      </c>
      <c r="E28" s="185"/>
      <c r="F28" s="185"/>
      <c r="G28" s="143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67"/>
      <c r="B29" s="273" t="s">
        <v>312</v>
      </c>
      <c r="C29" s="186" t="s">
        <v>544</v>
      </c>
      <c r="D29" s="142">
        <v>46092</v>
      </c>
      <c r="E29" s="185">
        <f t="shared" ref="E29:E36" si="7">D29+8</f>
        <v>46100</v>
      </c>
      <c r="F29" s="185">
        <f t="shared" ref="F29:F36" si="8">D29+9</f>
        <v>46101</v>
      </c>
      <c r="G29" s="143">
        <f t="shared" ref="G29:G36" si="9">D29+10</f>
        <v>46102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67"/>
      <c r="B30" s="273" t="s">
        <v>396</v>
      </c>
      <c r="C30" s="186" t="s">
        <v>761</v>
      </c>
      <c r="D30" s="142">
        <f t="shared" ref="D30:D36" si="10">D29+7</f>
        <v>46099</v>
      </c>
      <c r="E30" s="185">
        <f t="shared" si="7"/>
        <v>46107</v>
      </c>
      <c r="F30" s="185">
        <f t="shared" si="8"/>
        <v>46108</v>
      </c>
      <c r="G30" s="143">
        <f t="shared" si="9"/>
        <v>46109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67"/>
      <c r="B31" s="273" t="s">
        <v>315</v>
      </c>
      <c r="C31" s="186" t="s">
        <v>545</v>
      </c>
      <c r="D31" s="142">
        <f t="shared" si="10"/>
        <v>46106</v>
      </c>
      <c r="E31" s="185">
        <f t="shared" si="7"/>
        <v>46114</v>
      </c>
      <c r="F31" s="185">
        <f t="shared" si="8"/>
        <v>46115</v>
      </c>
      <c r="G31" s="143">
        <f t="shared" si="9"/>
        <v>46116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67"/>
      <c r="B32" s="273" t="s">
        <v>312</v>
      </c>
      <c r="C32" s="186" t="s">
        <v>545</v>
      </c>
      <c r="D32" s="142">
        <f t="shared" si="10"/>
        <v>46113</v>
      </c>
      <c r="E32" s="185">
        <f t="shared" si="7"/>
        <v>46121</v>
      </c>
      <c r="F32" s="185">
        <f t="shared" si="8"/>
        <v>46122</v>
      </c>
      <c r="G32" s="143">
        <f t="shared" si="9"/>
        <v>46123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67"/>
      <c r="B33" s="273" t="s">
        <v>396</v>
      </c>
      <c r="C33" s="186" t="s">
        <v>762</v>
      </c>
      <c r="D33" s="142">
        <f t="shared" si="10"/>
        <v>46120</v>
      </c>
      <c r="E33" s="185">
        <f t="shared" si="7"/>
        <v>46128</v>
      </c>
      <c r="F33" s="185">
        <f t="shared" si="8"/>
        <v>46129</v>
      </c>
      <c r="G33" s="143">
        <f t="shared" si="9"/>
        <v>46130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67"/>
      <c r="B34" s="273" t="s">
        <v>315</v>
      </c>
      <c r="C34" s="186" t="s">
        <v>546</v>
      </c>
      <c r="D34" s="142">
        <f t="shared" si="10"/>
        <v>46127</v>
      </c>
      <c r="E34" s="185">
        <f t="shared" si="7"/>
        <v>46135</v>
      </c>
      <c r="F34" s="185">
        <f t="shared" si="8"/>
        <v>46136</v>
      </c>
      <c r="G34" s="143">
        <f t="shared" si="9"/>
        <v>46137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67"/>
      <c r="B35" s="273" t="s">
        <v>312</v>
      </c>
      <c r="C35" s="186" t="s">
        <v>546</v>
      </c>
      <c r="D35" s="142">
        <f t="shared" si="10"/>
        <v>46134</v>
      </c>
      <c r="E35" s="185">
        <f t="shared" si="7"/>
        <v>46142</v>
      </c>
      <c r="F35" s="185">
        <f t="shared" si="8"/>
        <v>46143</v>
      </c>
      <c r="G35" s="143">
        <f t="shared" si="9"/>
        <v>46144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68"/>
      <c r="B36" s="272" t="s">
        <v>396</v>
      </c>
      <c r="C36" s="148" t="s">
        <v>763</v>
      </c>
      <c r="D36" s="147">
        <f t="shared" si="10"/>
        <v>46141</v>
      </c>
      <c r="E36" s="149">
        <f t="shared" si="7"/>
        <v>46149</v>
      </c>
      <c r="F36" s="149">
        <f t="shared" si="8"/>
        <v>46150</v>
      </c>
      <c r="G36" s="148">
        <f t="shared" si="9"/>
        <v>46151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369</v>
      </c>
      <c r="B39" s="181" t="s">
        <v>370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275</v>
      </c>
      <c r="B40" s="131" t="s">
        <v>276</v>
      </c>
      <c r="C40" s="132" t="s">
        <v>277</v>
      </c>
      <c r="D40" s="133" t="s">
        <v>278</v>
      </c>
      <c r="E40" s="153" t="s">
        <v>280</v>
      </c>
      <c r="F40" s="376"/>
      <c r="G40" s="377"/>
      <c r="H40" s="187" t="s">
        <v>280</v>
      </c>
      <c r="I40" s="188" t="s">
        <v>371</v>
      </c>
      <c r="J40" s="153" t="s">
        <v>372</v>
      </c>
      <c r="P40" s="182"/>
      <c r="Q40" s="182"/>
      <c r="R40" s="182"/>
    </row>
    <row r="41" spans="1:206" s="14" customFormat="1" ht="15" customHeight="1">
      <c r="A41" s="378" t="s">
        <v>283</v>
      </c>
      <c r="B41" s="372"/>
      <c r="C41" s="373"/>
      <c r="D41" s="136" t="s">
        <v>284</v>
      </c>
      <c r="E41" s="139" t="s">
        <v>285</v>
      </c>
      <c r="F41" s="379" t="s">
        <v>373</v>
      </c>
      <c r="G41" s="380"/>
      <c r="H41" s="189" t="s">
        <v>374</v>
      </c>
      <c r="I41" s="190" t="s">
        <v>375</v>
      </c>
      <c r="J41" s="191" t="s">
        <v>376</v>
      </c>
      <c r="P41" s="182"/>
      <c r="Q41" s="182"/>
      <c r="R41" s="182"/>
    </row>
    <row r="42" spans="1:206" s="14" customFormat="1" ht="15" customHeight="1">
      <c r="A42" s="378"/>
      <c r="B42" s="374"/>
      <c r="C42" s="375"/>
      <c r="D42" s="140" t="s">
        <v>288</v>
      </c>
      <c r="E42" s="155" t="s">
        <v>290</v>
      </c>
      <c r="F42" s="381"/>
      <c r="G42" s="382"/>
      <c r="H42" s="189" t="s">
        <v>290</v>
      </c>
      <c r="I42" s="192" t="s">
        <v>377</v>
      </c>
      <c r="J42" s="191" t="s">
        <v>378</v>
      </c>
      <c r="P42" s="182"/>
      <c r="Q42" s="182"/>
      <c r="R42" s="182"/>
    </row>
    <row r="43" spans="1:206" s="14" customFormat="1" ht="15" customHeight="1">
      <c r="A43" s="366" t="s">
        <v>50</v>
      </c>
      <c r="B43" s="273" t="s">
        <v>296</v>
      </c>
      <c r="C43" s="186" t="s">
        <v>330</v>
      </c>
      <c r="D43" s="142">
        <v>46083</v>
      </c>
      <c r="E43" s="143">
        <f t="shared" ref="E43:E50" si="11">D43+2</f>
        <v>46085</v>
      </c>
      <c r="F43" s="277" t="s">
        <v>382</v>
      </c>
      <c r="G43" s="278" t="s">
        <v>384</v>
      </c>
      <c r="H43" s="271">
        <v>46088</v>
      </c>
      <c r="I43" s="185">
        <f t="shared" ref="I43:I47" si="12">H43+5</f>
        <v>46093</v>
      </c>
      <c r="J43" s="186">
        <f t="shared" ref="J43:J47" si="13">H43+6</f>
        <v>46094</v>
      </c>
      <c r="P43" s="182"/>
      <c r="Q43" s="182"/>
      <c r="R43" s="182"/>
    </row>
    <row r="44" spans="1:206" s="14" customFormat="1" ht="15" customHeight="1">
      <c r="A44" s="367"/>
      <c r="B44" s="273" t="s">
        <v>293</v>
      </c>
      <c r="C44" s="186" t="s">
        <v>780</v>
      </c>
      <c r="D44" s="142">
        <f t="shared" ref="D44:D51" si="14">D43+7</f>
        <v>46090</v>
      </c>
      <c r="E44" s="143">
        <f t="shared" si="11"/>
        <v>46092</v>
      </c>
      <c r="F44" s="271" t="s">
        <v>379</v>
      </c>
      <c r="G44" s="143" t="s">
        <v>577</v>
      </c>
      <c r="H44" s="271">
        <f t="shared" ref="H44:H51" si="15">H43+7</f>
        <v>46095</v>
      </c>
      <c r="I44" s="185">
        <f t="shared" si="12"/>
        <v>46100</v>
      </c>
      <c r="J44" s="186">
        <f t="shared" si="13"/>
        <v>46101</v>
      </c>
      <c r="P44" s="182"/>
      <c r="Q44" s="182"/>
      <c r="R44" s="182"/>
    </row>
    <row r="45" spans="1:206" s="14" customFormat="1" ht="15" customHeight="1">
      <c r="A45" s="367"/>
      <c r="B45" s="273" t="s">
        <v>294</v>
      </c>
      <c r="C45" s="186" t="s">
        <v>781</v>
      </c>
      <c r="D45" s="142">
        <f t="shared" si="14"/>
        <v>46097</v>
      </c>
      <c r="E45" s="143">
        <f t="shared" si="11"/>
        <v>46099</v>
      </c>
      <c r="F45" s="271" t="s">
        <v>380</v>
      </c>
      <c r="G45" s="143" t="s">
        <v>330</v>
      </c>
      <c r="H45" s="271">
        <f t="shared" si="15"/>
        <v>46102</v>
      </c>
      <c r="I45" s="185">
        <f t="shared" si="12"/>
        <v>46107</v>
      </c>
      <c r="J45" s="186">
        <f t="shared" si="13"/>
        <v>46108</v>
      </c>
      <c r="P45" s="182"/>
      <c r="Q45" s="182"/>
      <c r="R45" s="182"/>
    </row>
    <row r="46" spans="1:206" s="14" customFormat="1" ht="15" customHeight="1">
      <c r="A46" s="367"/>
      <c r="B46" s="273" t="s">
        <v>296</v>
      </c>
      <c r="C46" s="186" t="s">
        <v>544</v>
      </c>
      <c r="D46" s="142">
        <f t="shared" si="14"/>
        <v>46104</v>
      </c>
      <c r="E46" s="143">
        <f t="shared" si="11"/>
        <v>46106</v>
      </c>
      <c r="F46" s="271" t="s">
        <v>382</v>
      </c>
      <c r="G46" s="143" t="s">
        <v>786</v>
      </c>
      <c r="H46" s="271">
        <f t="shared" si="15"/>
        <v>46109</v>
      </c>
      <c r="I46" s="185">
        <f t="shared" si="12"/>
        <v>46114</v>
      </c>
      <c r="J46" s="186">
        <f t="shared" si="13"/>
        <v>46115</v>
      </c>
      <c r="P46" s="182"/>
      <c r="Q46" s="182"/>
      <c r="R46" s="182"/>
    </row>
    <row r="47" spans="1:206" s="14" customFormat="1" ht="15" customHeight="1">
      <c r="A47" s="367"/>
      <c r="B47" s="273" t="s">
        <v>293</v>
      </c>
      <c r="C47" s="186" t="s">
        <v>782</v>
      </c>
      <c r="D47" s="142">
        <f t="shared" si="14"/>
        <v>46111</v>
      </c>
      <c r="E47" s="143">
        <f t="shared" si="11"/>
        <v>46113</v>
      </c>
      <c r="F47" s="271" t="s">
        <v>379</v>
      </c>
      <c r="G47" s="143" t="s">
        <v>583</v>
      </c>
      <c r="H47" s="271">
        <f t="shared" si="15"/>
        <v>46116</v>
      </c>
      <c r="I47" s="185">
        <f t="shared" si="12"/>
        <v>46121</v>
      </c>
      <c r="J47" s="186">
        <f t="shared" si="13"/>
        <v>46122</v>
      </c>
    </row>
    <row r="48" spans="1:206" s="14" customFormat="1" ht="15" customHeight="1">
      <c r="A48" s="367"/>
      <c r="B48" s="273" t="s">
        <v>294</v>
      </c>
      <c r="C48" s="186" t="s">
        <v>831</v>
      </c>
      <c r="D48" s="142">
        <f t="shared" si="14"/>
        <v>46118</v>
      </c>
      <c r="E48" s="143">
        <f t="shared" si="11"/>
        <v>46120</v>
      </c>
      <c r="F48" s="271" t="s">
        <v>380</v>
      </c>
      <c r="G48" s="143" t="s">
        <v>544</v>
      </c>
      <c r="H48" s="271">
        <f t="shared" si="15"/>
        <v>46123</v>
      </c>
      <c r="I48" s="185">
        <f t="shared" ref="I48:I49" si="16">H48+5</f>
        <v>46128</v>
      </c>
      <c r="J48" s="186">
        <f t="shared" ref="J48:J49" si="17">H48+6</f>
        <v>46129</v>
      </c>
      <c r="P48" s="182"/>
      <c r="Q48" s="182"/>
      <c r="R48" s="182"/>
    </row>
    <row r="49" spans="1:18" s="14" customFormat="1" ht="15" customHeight="1">
      <c r="A49" s="367"/>
      <c r="B49" s="273" t="s">
        <v>296</v>
      </c>
      <c r="C49" s="186" t="s">
        <v>545</v>
      </c>
      <c r="D49" s="142">
        <f t="shared" si="14"/>
        <v>46125</v>
      </c>
      <c r="E49" s="143">
        <f t="shared" si="11"/>
        <v>46127</v>
      </c>
      <c r="F49" s="271" t="s">
        <v>382</v>
      </c>
      <c r="G49" s="143" t="s">
        <v>837</v>
      </c>
      <c r="H49" s="271">
        <f t="shared" si="15"/>
        <v>46130</v>
      </c>
      <c r="I49" s="185">
        <f t="shared" si="16"/>
        <v>46135</v>
      </c>
      <c r="J49" s="186">
        <f t="shared" si="17"/>
        <v>46136</v>
      </c>
      <c r="P49" s="182"/>
      <c r="Q49" s="182"/>
      <c r="R49" s="182"/>
    </row>
    <row r="50" spans="1:18" s="14" customFormat="1" ht="15" customHeight="1">
      <c r="A50" s="367"/>
      <c r="B50" s="273" t="s">
        <v>293</v>
      </c>
      <c r="C50" s="186" t="s">
        <v>832</v>
      </c>
      <c r="D50" s="142">
        <f t="shared" si="14"/>
        <v>46132</v>
      </c>
      <c r="E50" s="143">
        <f t="shared" si="11"/>
        <v>46134</v>
      </c>
      <c r="F50" s="271" t="s">
        <v>379</v>
      </c>
      <c r="G50" s="143" t="s">
        <v>587</v>
      </c>
      <c r="H50" s="271">
        <f t="shared" si="15"/>
        <v>46137</v>
      </c>
      <c r="I50" s="185">
        <f t="shared" ref="I50" si="18">H50+5</f>
        <v>46142</v>
      </c>
      <c r="J50" s="186">
        <f t="shared" ref="J50" si="19">H50+6</f>
        <v>46143</v>
      </c>
      <c r="P50" s="182"/>
      <c r="Q50" s="182"/>
      <c r="R50" s="182"/>
    </row>
    <row r="51" spans="1:18" s="14" customFormat="1" ht="15" customHeight="1" thickBot="1">
      <c r="A51" s="368"/>
      <c r="B51" s="272" t="s">
        <v>294</v>
      </c>
      <c r="C51" s="148" t="s">
        <v>833</v>
      </c>
      <c r="D51" s="147">
        <f t="shared" si="14"/>
        <v>46139</v>
      </c>
      <c r="E51" s="148">
        <f>D51+2</f>
        <v>46141</v>
      </c>
      <c r="F51" s="272" t="s">
        <v>380</v>
      </c>
      <c r="G51" s="148" t="s">
        <v>545</v>
      </c>
      <c r="H51" s="272">
        <f t="shared" si="15"/>
        <v>46144</v>
      </c>
      <c r="I51" s="149">
        <f t="shared" ref="I51" si="20">H51+5</f>
        <v>46149</v>
      </c>
      <c r="J51" s="148">
        <f t="shared" ref="J51" si="21">H51+6</f>
        <v>46150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370</v>
      </c>
      <c r="C53" s="127"/>
      <c r="D53" s="127"/>
    </row>
    <row r="54" spans="1:18" s="14" customFormat="1" ht="15" customHeight="1">
      <c r="A54" s="130" t="s">
        <v>275</v>
      </c>
      <c r="B54" s="131" t="s">
        <v>276</v>
      </c>
      <c r="C54" s="132" t="s">
        <v>277</v>
      </c>
      <c r="D54" s="133" t="s">
        <v>278</v>
      </c>
      <c r="E54" s="153" t="s">
        <v>280</v>
      </c>
      <c r="F54" s="376"/>
      <c r="G54" s="377"/>
      <c r="H54" s="187" t="s">
        <v>280</v>
      </c>
      <c r="I54" s="188" t="s">
        <v>371</v>
      </c>
      <c r="J54" s="153" t="s">
        <v>372</v>
      </c>
    </row>
    <row r="55" spans="1:18" s="14" customFormat="1" ht="15" customHeight="1">
      <c r="A55" s="370" t="s">
        <v>283</v>
      </c>
      <c r="B55" s="372"/>
      <c r="C55" s="373"/>
      <c r="D55" s="136" t="s">
        <v>284</v>
      </c>
      <c r="E55" s="139" t="s">
        <v>306</v>
      </c>
      <c r="F55" s="379" t="s">
        <v>373</v>
      </c>
      <c r="G55" s="380"/>
      <c r="H55" s="189" t="s">
        <v>374</v>
      </c>
      <c r="I55" s="190" t="s">
        <v>385</v>
      </c>
      <c r="J55" s="191" t="s">
        <v>375</v>
      </c>
    </row>
    <row r="56" spans="1:18" s="14" customFormat="1" ht="15" customHeight="1">
      <c r="A56" s="371"/>
      <c r="B56" s="374"/>
      <c r="C56" s="375"/>
      <c r="D56" s="140" t="s">
        <v>58</v>
      </c>
      <c r="E56" s="155" t="s">
        <v>290</v>
      </c>
      <c r="F56" s="381"/>
      <c r="G56" s="382"/>
      <c r="H56" s="189" t="s">
        <v>290</v>
      </c>
      <c r="I56" s="192" t="s">
        <v>377</v>
      </c>
      <c r="J56" s="191" t="s">
        <v>378</v>
      </c>
    </row>
    <row r="57" spans="1:18" s="14" customFormat="1" ht="15" customHeight="1">
      <c r="A57" s="367" t="s">
        <v>56</v>
      </c>
      <c r="B57" s="273" t="s">
        <v>313</v>
      </c>
      <c r="C57" s="186" t="s">
        <v>544</v>
      </c>
      <c r="D57" s="300" t="s">
        <v>295</v>
      </c>
      <c r="E57" s="143"/>
      <c r="F57" s="277" t="s">
        <v>379</v>
      </c>
      <c r="G57" s="278" t="s">
        <v>577</v>
      </c>
      <c r="H57" s="271">
        <v>46095</v>
      </c>
      <c r="I57" s="185">
        <f t="shared" ref="I57:I65" si="22">H57+5</f>
        <v>46100</v>
      </c>
      <c r="J57" s="186">
        <f t="shared" ref="J57:J65" si="23">H57+6</f>
        <v>46101</v>
      </c>
    </row>
    <row r="58" spans="1:18" s="14" customFormat="1" ht="15" customHeight="1">
      <c r="A58" s="367"/>
      <c r="B58" s="273" t="s">
        <v>312</v>
      </c>
      <c r="C58" s="186" t="s">
        <v>544</v>
      </c>
      <c r="D58" s="142">
        <v>46092</v>
      </c>
      <c r="E58" s="143">
        <f t="shared" ref="E58:E64" si="24">D58+3</f>
        <v>46095</v>
      </c>
      <c r="F58" s="271" t="s">
        <v>380</v>
      </c>
      <c r="G58" s="143" t="s">
        <v>330</v>
      </c>
      <c r="H58" s="271">
        <f t="shared" ref="H58:H65" si="25">H57+7</f>
        <v>46102</v>
      </c>
      <c r="I58" s="185">
        <f t="shared" si="22"/>
        <v>46107</v>
      </c>
      <c r="J58" s="186">
        <f t="shared" si="23"/>
        <v>46108</v>
      </c>
    </row>
    <row r="59" spans="1:18" s="14" customFormat="1" ht="15" customHeight="1">
      <c r="A59" s="367"/>
      <c r="B59" s="273" t="s">
        <v>396</v>
      </c>
      <c r="C59" s="186" t="s">
        <v>761</v>
      </c>
      <c r="D59" s="142">
        <f t="shared" ref="D59:D65" si="26">D58+7</f>
        <v>46099</v>
      </c>
      <c r="E59" s="143">
        <f t="shared" si="24"/>
        <v>46102</v>
      </c>
      <c r="F59" s="271" t="s">
        <v>382</v>
      </c>
      <c r="G59" s="143" t="s">
        <v>786</v>
      </c>
      <c r="H59" s="271">
        <f t="shared" si="25"/>
        <v>46109</v>
      </c>
      <c r="I59" s="185">
        <f t="shared" si="22"/>
        <v>46114</v>
      </c>
      <c r="J59" s="186">
        <f t="shared" si="23"/>
        <v>46115</v>
      </c>
    </row>
    <row r="60" spans="1:18" s="14" customFormat="1" ht="15" customHeight="1">
      <c r="A60" s="367"/>
      <c r="B60" s="273" t="s">
        <v>315</v>
      </c>
      <c r="C60" s="186" t="s">
        <v>545</v>
      </c>
      <c r="D60" s="142">
        <f t="shared" si="26"/>
        <v>46106</v>
      </c>
      <c r="E60" s="143">
        <f t="shared" si="24"/>
        <v>46109</v>
      </c>
      <c r="F60" s="271" t="s">
        <v>379</v>
      </c>
      <c r="G60" s="143" t="s">
        <v>583</v>
      </c>
      <c r="H60" s="271">
        <f t="shared" si="25"/>
        <v>46116</v>
      </c>
      <c r="I60" s="185">
        <f t="shared" si="22"/>
        <v>46121</v>
      </c>
      <c r="J60" s="186">
        <f t="shared" si="23"/>
        <v>46122</v>
      </c>
    </row>
    <row r="61" spans="1:18" s="14" customFormat="1" ht="15" customHeight="1">
      <c r="A61" s="367"/>
      <c r="B61" s="273" t="s">
        <v>312</v>
      </c>
      <c r="C61" s="186" t="s">
        <v>545</v>
      </c>
      <c r="D61" s="142">
        <f t="shared" si="26"/>
        <v>46113</v>
      </c>
      <c r="E61" s="143">
        <f t="shared" si="24"/>
        <v>46116</v>
      </c>
      <c r="F61" s="271" t="s">
        <v>380</v>
      </c>
      <c r="G61" s="143" t="s">
        <v>544</v>
      </c>
      <c r="H61" s="271">
        <f t="shared" si="25"/>
        <v>46123</v>
      </c>
      <c r="I61" s="185">
        <f t="shared" si="22"/>
        <v>46128</v>
      </c>
      <c r="J61" s="186">
        <f t="shared" si="23"/>
        <v>46129</v>
      </c>
    </row>
    <row r="62" spans="1:18" s="14" customFormat="1" ht="15" customHeight="1">
      <c r="A62" s="367"/>
      <c r="B62" s="273" t="s">
        <v>396</v>
      </c>
      <c r="C62" s="186" t="s">
        <v>762</v>
      </c>
      <c r="D62" s="142">
        <f t="shared" si="26"/>
        <v>46120</v>
      </c>
      <c r="E62" s="143">
        <f t="shared" si="24"/>
        <v>46123</v>
      </c>
      <c r="F62" s="271" t="s">
        <v>382</v>
      </c>
      <c r="G62" s="143" t="s">
        <v>837</v>
      </c>
      <c r="H62" s="271">
        <f t="shared" si="25"/>
        <v>46130</v>
      </c>
      <c r="I62" s="185">
        <f t="shared" si="22"/>
        <v>46135</v>
      </c>
      <c r="J62" s="186">
        <f t="shared" si="23"/>
        <v>46136</v>
      </c>
    </row>
    <row r="63" spans="1:18" s="14" customFormat="1" ht="15" customHeight="1">
      <c r="A63" s="367"/>
      <c r="B63" s="273" t="s">
        <v>315</v>
      </c>
      <c r="C63" s="186" t="s">
        <v>546</v>
      </c>
      <c r="D63" s="142">
        <f t="shared" si="26"/>
        <v>46127</v>
      </c>
      <c r="E63" s="143">
        <f t="shared" si="24"/>
        <v>46130</v>
      </c>
      <c r="F63" s="271" t="s">
        <v>379</v>
      </c>
      <c r="G63" s="143" t="s">
        <v>587</v>
      </c>
      <c r="H63" s="271">
        <f t="shared" si="25"/>
        <v>46137</v>
      </c>
      <c r="I63" s="185">
        <f t="shared" si="22"/>
        <v>46142</v>
      </c>
      <c r="J63" s="186">
        <f t="shared" si="23"/>
        <v>46143</v>
      </c>
    </row>
    <row r="64" spans="1:18" s="14" customFormat="1" ht="15" customHeight="1">
      <c r="A64" s="367"/>
      <c r="B64" s="273" t="s">
        <v>312</v>
      </c>
      <c r="C64" s="186" t="s">
        <v>546</v>
      </c>
      <c r="D64" s="142">
        <f t="shared" si="26"/>
        <v>46134</v>
      </c>
      <c r="E64" s="143">
        <f t="shared" si="24"/>
        <v>46137</v>
      </c>
      <c r="F64" s="271" t="s">
        <v>380</v>
      </c>
      <c r="G64" s="143" t="s">
        <v>545</v>
      </c>
      <c r="H64" s="271">
        <f t="shared" si="25"/>
        <v>46144</v>
      </c>
      <c r="I64" s="185">
        <f t="shared" si="22"/>
        <v>46149</v>
      </c>
      <c r="J64" s="186">
        <f t="shared" si="23"/>
        <v>46150</v>
      </c>
    </row>
    <row r="65" spans="1:18" s="183" customFormat="1" ht="15" customHeight="1" thickBot="1">
      <c r="A65" s="368"/>
      <c r="B65" s="272" t="s">
        <v>396</v>
      </c>
      <c r="C65" s="148" t="s">
        <v>763</v>
      </c>
      <c r="D65" s="147">
        <f t="shared" si="26"/>
        <v>46141</v>
      </c>
      <c r="E65" s="148">
        <f>D65+3</f>
        <v>46144</v>
      </c>
      <c r="F65" s="272" t="s">
        <v>382</v>
      </c>
      <c r="G65" s="148" t="s">
        <v>838</v>
      </c>
      <c r="H65" s="272">
        <f t="shared" si="25"/>
        <v>46151</v>
      </c>
      <c r="I65" s="149">
        <f t="shared" si="22"/>
        <v>46156</v>
      </c>
      <c r="J65" s="148">
        <f t="shared" si="23"/>
        <v>46157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386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275</v>
      </c>
      <c r="B68" s="131" t="s">
        <v>276</v>
      </c>
      <c r="C68" s="132" t="s">
        <v>277</v>
      </c>
      <c r="D68" s="133" t="s">
        <v>278</v>
      </c>
      <c r="E68" s="153" t="s">
        <v>321</v>
      </c>
      <c r="F68" s="376"/>
      <c r="G68" s="377"/>
      <c r="H68" s="133" t="s">
        <v>321</v>
      </c>
      <c r="I68" s="188" t="s">
        <v>371</v>
      </c>
      <c r="J68" s="153" t="s">
        <v>372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70" t="s">
        <v>283</v>
      </c>
      <c r="B69" s="372"/>
      <c r="C69" s="373"/>
      <c r="D69" s="136" t="s">
        <v>284</v>
      </c>
      <c r="E69" s="139" t="s">
        <v>287</v>
      </c>
      <c r="F69" s="379" t="s">
        <v>373</v>
      </c>
      <c r="G69" s="380"/>
      <c r="H69" s="195" t="s">
        <v>374</v>
      </c>
      <c r="I69" s="190" t="s">
        <v>376</v>
      </c>
      <c r="J69" s="191" t="s">
        <v>387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71"/>
      <c r="B70" s="374"/>
      <c r="C70" s="375"/>
      <c r="D70" s="140" t="s">
        <v>63</v>
      </c>
      <c r="E70" s="155" t="s">
        <v>327</v>
      </c>
      <c r="F70" s="381"/>
      <c r="G70" s="382"/>
      <c r="H70" s="196" t="s">
        <v>388</v>
      </c>
      <c r="I70" s="192" t="s">
        <v>389</v>
      </c>
      <c r="J70" s="191" t="s">
        <v>390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66" t="s">
        <v>61</v>
      </c>
      <c r="B71" s="142" t="s">
        <v>299</v>
      </c>
      <c r="C71" s="186"/>
      <c r="D71" s="301" t="s">
        <v>830</v>
      </c>
      <c r="E71" s="303"/>
      <c r="F71" s="142" t="s">
        <v>391</v>
      </c>
      <c r="G71" s="143" t="s">
        <v>787</v>
      </c>
      <c r="H71" s="144">
        <v>46095</v>
      </c>
      <c r="I71" s="185">
        <f t="shared" ref="I71:I72" si="27">H71+2</f>
        <v>46097</v>
      </c>
      <c r="J71" s="186">
        <f t="shared" ref="J71:J72" si="28">H71+3</f>
        <v>46098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67"/>
      <c r="B72" s="142" t="s">
        <v>785</v>
      </c>
      <c r="C72" s="186" t="s">
        <v>761</v>
      </c>
      <c r="D72" s="144">
        <v>46091</v>
      </c>
      <c r="E72" s="143">
        <f t="shared" ref="E72:E78" si="29">D72+8</f>
        <v>46099</v>
      </c>
      <c r="F72" s="142" t="s">
        <v>391</v>
      </c>
      <c r="G72" s="143" t="s">
        <v>788</v>
      </c>
      <c r="H72" s="144">
        <f t="shared" ref="H72:H79" si="30">H71+7</f>
        <v>46102</v>
      </c>
      <c r="I72" s="185">
        <f t="shared" si="27"/>
        <v>46104</v>
      </c>
      <c r="J72" s="186">
        <f t="shared" si="28"/>
        <v>46105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67"/>
      <c r="B73" s="142" t="s">
        <v>329</v>
      </c>
      <c r="C73" s="186" t="s">
        <v>783</v>
      </c>
      <c r="D73" s="144">
        <f t="shared" ref="D73:D79" si="31">D72+7</f>
        <v>46098</v>
      </c>
      <c r="E73" s="143">
        <f t="shared" si="29"/>
        <v>46106</v>
      </c>
      <c r="F73" s="142" t="s">
        <v>391</v>
      </c>
      <c r="G73" s="143" t="s">
        <v>789</v>
      </c>
      <c r="H73" s="144">
        <f t="shared" si="30"/>
        <v>46109</v>
      </c>
      <c r="I73" s="185">
        <f t="shared" ref="I73:I79" si="32">H73+2</f>
        <v>46111</v>
      </c>
      <c r="J73" s="186">
        <f t="shared" ref="J73:J79" si="33">H73+3</f>
        <v>46112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67"/>
      <c r="B74" s="142" t="s">
        <v>785</v>
      </c>
      <c r="C74" s="186" t="s">
        <v>762</v>
      </c>
      <c r="D74" s="144">
        <f t="shared" si="31"/>
        <v>46105</v>
      </c>
      <c r="E74" s="143">
        <f t="shared" si="29"/>
        <v>46113</v>
      </c>
      <c r="F74" s="142" t="s">
        <v>391</v>
      </c>
      <c r="G74" s="143" t="s">
        <v>790</v>
      </c>
      <c r="H74" s="144">
        <f t="shared" si="30"/>
        <v>46116</v>
      </c>
      <c r="I74" s="185">
        <f t="shared" ref="I74:I75" si="34">H74+2</f>
        <v>46118</v>
      </c>
      <c r="J74" s="186">
        <f t="shared" ref="J74:J75" si="35">H74+3</f>
        <v>46119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67"/>
      <c r="B75" s="142" t="s">
        <v>329</v>
      </c>
      <c r="C75" s="186" t="s">
        <v>784</v>
      </c>
      <c r="D75" s="144">
        <f t="shared" si="31"/>
        <v>46112</v>
      </c>
      <c r="E75" s="143">
        <f t="shared" si="29"/>
        <v>46120</v>
      </c>
      <c r="F75" s="142" t="s">
        <v>391</v>
      </c>
      <c r="G75" s="143" t="s">
        <v>791</v>
      </c>
      <c r="H75" s="144">
        <f t="shared" si="30"/>
        <v>46123</v>
      </c>
      <c r="I75" s="185">
        <f t="shared" si="34"/>
        <v>46125</v>
      </c>
      <c r="J75" s="186">
        <f t="shared" si="35"/>
        <v>46126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67"/>
      <c r="B76" s="142" t="s">
        <v>785</v>
      </c>
      <c r="C76" s="186" t="s">
        <v>763</v>
      </c>
      <c r="D76" s="144">
        <f t="shared" si="31"/>
        <v>46119</v>
      </c>
      <c r="E76" s="143">
        <f t="shared" si="29"/>
        <v>46127</v>
      </c>
      <c r="F76" s="142" t="s">
        <v>391</v>
      </c>
      <c r="G76" s="143" t="s">
        <v>792</v>
      </c>
      <c r="H76" s="144">
        <f t="shared" si="30"/>
        <v>46130</v>
      </c>
      <c r="I76" s="185">
        <f t="shared" si="32"/>
        <v>46132</v>
      </c>
      <c r="J76" s="186">
        <f t="shared" si="33"/>
        <v>46133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67"/>
      <c r="B77" s="142" t="s">
        <v>329</v>
      </c>
      <c r="C77" s="186" t="s">
        <v>834</v>
      </c>
      <c r="D77" s="144">
        <f t="shared" si="31"/>
        <v>46126</v>
      </c>
      <c r="E77" s="143">
        <f t="shared" si="29"/>
        <v>46134</v>
      </c>
      <c r="F77" s="142" t="s">
        <v>391</v>
      </c>
      <c r="G77" s="143" t="s">
        <v>839</v>
      </c>
      <c r="H77" s="144">
        <f t="shared" si="30"/>
        <v>46137</v>
      </c>
      <c r="I77" s="185">
        <f t="shared" si="32"/>
        <v>46139</v>
      </c>
      <c r="J77" s="186">
        <f t="shared" si="33"/>
        <v>46140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67"/>
      <c r="B78" s="142" t="s">
        <v>785</v>
      </c>
      <c r="C78" s="186" t="s">
        <v>803</v>
      </c>
      <c r="D78" s="144">
        <f t="shared" si="31"/>
        <v>46133</v>
      </c>
      <c r="E78" s="143">
        <f t="shared" si="29"/>
        <v>46141</v>
      </c>
      <c r="F78" s="142" t="s">
        <v>391</v>
      </c>
      <c r="G78" s="143" t="s">
        <v>840</v>
      </c>
      <c r="H78" s="144">
        <f t="shared" si="30"/>
        <v>46144</v>
      </c>
      <c r="I78" s="185">
        <f t="shared" si="32"/>
        <v>46146</v>
      </c>
      <c r="J78" s="186">
        <f t="shared" si="33"/>
        <v>46147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68"/>
      <c r="B79" s="147" t="s">
        <v>329</v>
      </c>
      <c r="C79" s="148" t="s">
        <v>835</v>
      </c>
      <c r="D79" s="149">
        <f t="shared" si="31"/>
        <v>46140</v>
      </c>
      <c r="E79" s="148">
        <f t="shared" ref="E79" si="36">D79+8</f>
        <v>46148</v>
      </c>
      <c r="F79" s="147" t="s">
        <v>391</v>
      </c>
      <c r="G79" s="148" t="s">
        <v>841</v>
      </c>
      <c r="H79" s="149">
        <f t="shared" si="30"/>
        <v>46151</v>
      </c>
      <c r="I79" s="149">
        <f t="shared" si="32"/>
        <v>46153</v>
      </c>
      <c r="J79" s="148">
        <f t="shared" si="33"/>
        <v>46154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369</v>
      </c>
      <c r="B82" s="181" t="s">
        <v>393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275</v>
      </c>
      <c r="B83" s="131" t="s">
        <v>276</v>
      </c>
      <c r="C83" s="132" t="s">
        <v>277</v>
      </c>
      <c r="D83" s="133" t="s">
        <v>278</v>
      </c>
      <c r="E83" s="153" t="s">
        <v>321</v>
      </c>
      <c r="F83" s="376"/>
      <c r="G83" s="377"/>
      <c r="H83" s="187" t="s">
        <v>321</v>
      </c>
      <c r="I83" s="188" t="s">
        <v>281</v>
      </c>
      <c r="J83" s="153" t="s">
        <v>282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70" t="s">
        <v>283</v>
      </c>
      <c r="B84" s="372"/>
      <c r="C84" s="373"/>
      <c r="D84" s="136" t="s">
        <v>284</v>
      </c>
      <c r="E84" s="139" t="s">
        <v>287</v>
      </c>
      <c r="F84" s="379" t="s">
        <v>373</v>
      </c>
      <c r="G84" s="380"/>
      <c r="H84" s="189" t="s">
        <v>374</v>
      </c>
      <c r="I84" s="190" t="s">
        <v>375</v>
      </c>
      <c r="J84" s="191" t="s">
        <v>376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71"/>
      <c r="B85" s="374"/>
      <c r="C85" s="375"/>
      <c r="D85" s="140" t="s">
        <v>63</v>
      </c>
      <c r="E85" s="155" t="s">
        <v>327</v>
      </c>
      <c r="F85" s="381"/>
      <c r="G85" s="382"/>
      <c r="H85" s="189" t="s">
        <v>388</v>
      </c>
      <c r="I85" s="192" t="s">
        <v>394</v>
      </c>
      <c r="J85" s="191" t="s">
        <v>395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66" t="s">
        <v>61</v>
      </c>
      <c r="B86" s="142" t="s">
        <v>299</v>
      </c>
      <c r="C86" s="186"/>
      <c r="D86" s="301" t="s">
        <v>830</v>
      </c>
      <c r="E86" s="303"/>
      <c r="F86" s="142" t="s">
        <v>314</v>
      </c>
      <c r="G86" s="143" t="s">
        <v>793</v>
      </c>
      <c r="H86" s="301" t="s">
        <v>845</v>
      </c>
      <c r="I86" s="185"/>
      <c r="J86" s="186"/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67"/>
      <c r="B87" s="142" t="s">
        <v>785</v>
      </c>
      <c r="C87" s="186" t="s">
        <v>761</v>
      </c>
      <c r="D87" s="144">
        <v>46091</v>
      </c>
      <c r="E87" s="143">
        <f t="shared" ref="E87:E90" si="37">D87+8</f>
        <v>46099</v>
      </c>
      <c r="F87" s="142" t="s">
        <v>798</v>
      </c>
      <c r="G87" s="143" t="s">
        <v>794</v>
      </c>
      <c r="H87" s="144">
        <v>46105</v>
      </c>
      <c r="I87" s="185">
        <f t="shared" ref="I87" si="38">H87+2</f>
        <v>46107</v>
      </c>
      <c r="J87" s="186">
        <f t="shared" ref="J87" si="39">H87+3</f>
        <v>46108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67"/>
      <c r="B88" s="142" t="s">
        <v>329</v>
      </c>
      <c r="C88" s="186" t="s">
        <v>783</v>
      </c>
      <c r="D88" s="144">
        <f t="shared" ref="D88:D94" si="40">D87+7</f>
        <v>46098</v>
      </c>
      <c r="E88" s="143">
        <f t="shared" si="37"/>
        <v>46106</v>
      </c>
      <c r="F88" s="142" t="s">
        <v>314</v>
      </c>
      <c r="G88" s="143" t="s">
        <v>795</v>
      </c>
      <c r="H88" s="144">
        <f t="shared" ref="H88:H92" si="41">H87+7</f>
        <v>46112</v>
      </c>
      <c r="I88" s="185">
        <f t="shared" ref="I88:I92" si="42">H88+2</f>
        <v>46114</v>
      </c>
      <c r="J88" s="186">
        <f t="shared" ref="J88:J92" si="43">H88+3</f>
        <v>46115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67"/>
      <c r="B89" s="142" t="s">
        <v>785</v>
      </c>
      <c r="C89" s="186" t="s">
        <v>762</v>
      </c>
      <c r="D89" s="144">
        <f t="shared" si="40"/>
        <v>46105</v>
      </c>
      <c r="E89" s="143">
        <f t="shared" si="37"/>
        <v>46113</v>
      </c>
      <c r="F89" s="142" t="s">
        <v>798</v>
      </c>
      <c r="G89" s="143" t="s">
        <v>796</v>
      </c>
      <c r="H89" s="144">
        <f t="shared" si="41"/>
        <v>46119</v>
      </c>
      <c r="I89" s="185">
        <f t="shared" si="42"/>
        <v>46121</v>
      </c>
      <c r="J89" s="186">
        <f t="shared" si="43"/>
        <v>46122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67"/>
      <c r="B90" s="142" t="s">
        <v>329</v>
      </c>
      <c r="C90" s="186" t="s">
        <v>784</v>
      </c>
      <c r="D90" s="144">
        <f t="shared" si="40"/>
        <v>46112</v>
      </c>
      <c r="E90" s="143">
        <f t="shared" si="37"/>
        <v>46120</v>
      </c>
      <c r="F90" s="142" t="s">
        <v>314</v>
      </c>
      <c r="G90" s="143" t="s">
        <v>797</v>
      </c>
      <c r="H90" s="144">
        <f t="shared" si="41"/>
        <v>46126</v>
      </c>
      <c r="I90" s="185">
        <f t="shared" si="42"/>
        <v>46128</v>
      </c>
      <c r="J90" s="186">
        <f t="shared" si="43"/>
        <v>46129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67"/>
      <c r="B91" s="142" t="s">
        <v>785</v>
      </c>
      <c r="C91" s="186" t="s">
        <v>763</v>
      </c>
      <c r="D91" s="144">
        <f t="shared" si="40"/>
        <v>46119</v>
      </c>
      <c r="E91" s="143">
        <f t="shared" ref="E91:E94" si="44">D91+8</f>
        <v>46127</v>
      </c>
      <c r="F91" s="142" t="s">
        <v>798</v>
      </c>
      <c r="G91" s="143" t="s">
        <v>799</v>
      </c>
      <c r="H91" s="144">
        <f t="shared" si="41"/>
        <v>46133</v>
      </c>
      <c r="I91" s="185">
        <f t="shared" si="42"/>
        <v>46135</v>
      </c>
      <c r="J91" s="186">
        <f t="shared" si="43"/>
        <v>46136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67"/>
      <c r="B92" s="142" t="s">
        <v>329</v>
      </c>
      <c r="C92" s="186" t="s">
        <v>834</v>
      </c>
      <c r="D92" s="144">
        <f t="shared" si="40"/>
        <v>46126</v>
      </c>
      <c r="E92" s="143">
        <f t="shared" si="44"/>
        <v>46134</v>
      </c>
      <c r="F92" s="142" t="s">
        <v>314</v>
      </c>
      <c r="G92" s="143" t="s">
        <v>842</v>
      </c>
      <c r="H92" s="144">
        <f t="shared" si="41"/>
        <v>46140</v>
      </c>
      <c r="I92" s="185">
        <f t="shared" si="42"/>
        <v>46142</v>
      </c>
      <c r="J92" s="186">
        <f t="shared" si="43"/>
        <v>46143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67"/>
      <c r="B93" s="142" t="s">
        <v>785</v>
      </c>
      <c r="C93" s="186" t="s">
        <v>803</v>
      </c>
      <c r="D93" s="144">
        <f t="shared" si="40"/>
        <v>46133</v>
      </c>
      <c r="E93" s="143">
        <f t="shared" si="44"/>
        <v>46141</v>
      </c>
      <c r="F93" s="142" t="s">
        <v>798</v>
      </c>
      <c r="G93" s="143" t="s">
        <v>843</v>
      </c>
      <c r="H93" s="144">
        <f t="shared" ref="H93:H94" si="45">H92+7</f>
        <v>46147</v>
      </c>
      <c r="I93" s="185">
        <f t="shared" ref="I93:I94" si="46">H93+2</f>
        <v>46149</v>
      </c>
      <c r="J93" s="186">
        <f t="shared" ref="J93:J94" si="47">H93+3</f>
        <v>46150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68"/>
      <c r="B94" s="147" t="s">
        <v>329</v>
      </c>
      <c r="C94" s="148" t="s">
        <v>835</v>
      </c>
      <c r="D94" s="149">
        <f t="shared" si="40"/>
        <v>46140</v>
      </c>
      <c r="E94" s="148">
        <f t="shared" si="44"/>
        <v>46148</v>
      </c>
      <c r="F94" s="147" t="s">
        <v>314</v>
      </c>
      <c r="G94" s="148" t="s">
        <v>844</v>
      </c>
      <c r="H94" s="149">
        <f t="shared" si="45"/>
        <v>46154</v>
      </c>
      <c r="I94" s="149">
        <f t="shared" si="46"/>
        <v>46156</v>
      </c>
      <c r="J94" s="148">
        <f t="shared" si="47"/>
        <v>46157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397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275</v>
      </c>
      <c r="B97" s="131" t="s">
        <v>276</v>
      </c>
      <c r="C97" s="132" t="s">
        <v>277</v>
      </c>
      <c r="D97" s="133" t="s">
        <v>278</v>
      </c>
      <c r="E97" s="153" t="s">
        <v>321</v>
      </c>
      <c r="F97" s="376"/>
      <c r="G97" s="377"/>
      <c r="H97" s="187" t="s">
        <v>321</v>
      </c>
      <c r="I97" s="134" t="s">
        <v>304</v>
      </c>
      <c r="J97" s="153" t="s">
        <v>303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70" t="s">
        <v>283</v>
      </c>
      <c r="B98" s="372"/>
      <c r="C98" s="373"/>
      <c r="D98" s="136" t="s">
        <v>284</v>
      </c>
      <c r="E98" s="139" t="s">
        <v>287</v>
      </c>
      <c r="F98" s="379" t="s">
        <v>373</v>
      </c>
      <c r="G98" s="380"/>
      <c r="H98" s="189" t="s">
        <v>374</v>
      </c>
      <c r="I98" s="190" t="s">
        <v>387</v>
      </c>
      <c r="J98" s="191" t="s">
        <v>398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71"/>
      <c r="B99" s="374"/>
      <c r="C99" s="375"/>
      <c r="D99" s="140" t="s">
        <v>63</v>
      </c>
      <c r="E99" s="155" t="s">
        <v>327</v>
      </c>
      <c r="F99" s="381"/>
      <c r="G99" s="382"/>
      <c r="H99" s="189" t="s">
        <v>327</v>
      </c>
      <c r="I99" s="192" t="s">
        <v>399</v>
      </c>
      <c r="J99" s="191" t="s">
        <v>309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66" t="s">
        <v>61</v>
      </c>
      <c r="B100" s="142" t="s">
        <v>299</v>
      </c>
      <c r="C100" s="186"/>
      <c r="D100" s="301" t="s">
        <v>830</v>
      </c>
      <c r="E100" s="303"/>
      <c r="F100" s="142" t="s">
        <v>798</v>
      </c>
      <c r="G100" s="143" t="s">
        <v>793</v>
      </c>
      <c r="H100" s="301" t="s">
        <v>845</v>
      </c>
      <c r="I100" s="185"/>
      <c r="J100" s="186"/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67"/>
      <c r="B101" s="142" t="s">
        <v>785</v>
      </c>
      <c r="C101" s="186" t="s">
        <v>761</v>
      </c>
      <c r="D101" s="144">
        <v>46091</v>
      </c>
      <c r="E101" s="143">
        <f t="shared" ref="E101:E105" si="48">D101+8</f>
        <v>46099</v>
      </c>
      <c r="F101" s="142" t="s">
        <v>314</v>
      </c>
      <c r="G101" s="143" t="s">
        <v>794</v>
      </c>
      <c r="H101" s="144">
        <v>46103</v>
      </c>
      <c r="I101" s="185">
        <f t="shared" ref="I101:I105" si="49">H101+3</f>
        <v>46106</v>
      </c>
      <c r="J101" s="186">
        <f t="shared" ref="J101:J105" si="50">H101+4</f>
        <v>46107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67"/>
      <c r="B102" s="142" t="s">
        <v>329</v>
      </c>
      <c r="C102" s="186" t="s">
        <v>783</v>
      </c>
      <c r="D102" s="144">
        <f t="shared" ref="D102:D108" si="51">D101+7</f>
        <v>46098</v>
      </c>
      <c r="E102" s="143">
        <f t="shared" si="48"/>
        <v>46106</v>
      </c>
      <c r="F102" s="142" t="s">
        <v>798</v>
      </c>
      <c r="G102" s="143" t="s">
        <v>795</v>
      </c>
      <c r="H102" s="144">
        <f t="shared" ref="H102:H108" si="52">H101+7</f>
        <v>46110</v>
      </c>
      <c r="I102" s="185">
        <f t="shared" si="49"/>
        <v>46113</v>
      </c>
      <c r="J102" s="186">
        <f t="shared" si="50"/>
        <v>46114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67"/>
      <c r="B103" s="142" t="s">
        <v>785</v>
      </c>
      <c r="C103" s="186" t="s">
        <v>762</v>
      </c>
      <c r="D103" s="144">
        <f t="shared" si="51"/>
        <v>46105</v>
      </c>
      <c r="E103" s="143">
        <f t="shared" si="48"/>
        <v>46113</v>
      </c>
      <c r="F103" s="142" t="s">
        <v>314</v>
      </c>
      <c r="G103" s="143" t="s">
        <v>796</v>
      </c>
      <c r="H103" s="144">
        <f t="shared" si="52"/>
        <v>46117</v>
      </c>
      <c r="I103" s="185">
        <f t="shared" si="49"/>
        <v>46120</v>
      </c>
      <c r="J103" s="186">
        <f t="shared" si="50"/>
        <v>46121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67"/>
      <c r="B104" s="142" t="s">
        <v>329</v>
      </c>
      <c r="C104" s="186" t="s">
        <v>784</v>
      </c>
      <c r="D104" s="144">
        <f t="shared" si="51"/>
        <v>46112</v>
      </c>
      <c r="E104" s="143">
        <f t="shared" si="48"/>
        <v>46120</v>
      </c>
      <c r="F104" s="142" t="s">
        <v>798</v>
      </c>
      <c r="G104" s="143" t="s">
        <v>797</v>
      </c>
      <c r="H104" s="144">
        <f t="shared" si="52"/>
        <v>46124</v>
      </c>
      <c r="I104" s="185">
        <f t="shared" si="49"/>
        <v>46127</v>
      </c>
      <c r="J104" s="186">
        <f t="shared" si="50"/>
        <v>46128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67"/>
      <c r="B105" s="142" t="s">
        <v>785</v>
      </c>
      <c r="C105" s="186" t="s">
        <v>763</v>
      </c>
      <c r="D105" s="144">
        <f t="shared" si="51"/>
        <v>46119</v>
      </c>
      <c r="E105" s="143">
        <f t="shared" si="48"/>
        <v>46127</v>
      </c>
      <c r="F105" s="142" t="s">
        <v>314</v>
      </c>
      <c r="G105" s="143" t="s">
        <v>799</v>
      </c>
      <c r="H105" s="144">
        <f t="shared" si="52"/>
        <v>46131</v>
      </c>
      <c r="I105" s="185">
        <f t="shared" si="49"/>
        <v>46134</v>
      </c>
      <c r="J105" s="186">
        <f t="shared" si="50"/>
        <v>46135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67"/>
      <c r="B106" s="142" t="s">
        <v>329</v>
      </c>
      <c r="C106" s="186" t="s">
        <v>834</v>
      </c>
      <c r="D106" s="144">
        <f t="shared" si="51"/>
        <v>46126</v>
      </c>
      <c r="E106" s="143">
        <f t="shared" ref="E106:E108" si="53">D106+8</f>
        <v>46134</v>
      </c>
      <c r="F106" s="142" t="s">
        <v>798</v>
      </c>
      <c r="G106" s="143" t="s">
        <v>842</v>
      </c>
      <c r="H106" s="144">
        <f t="shared" si="52"/>
        <v>46138</v>
      </c>
      <c r="I106" s="185">
        <f t="shared" ref="I106:I107" si="54">H106+3</f>
        <v>46141</v>
      </c>
      <c r="J106" s="186">
        <f t="shared" ref="J106:J107" si="55">H106+4</f>
        <v>46142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67"/>
      <c r="B107" s="142" t="s">
        <v>785</v>
      </c>
      <c r="C107" s="186" t="s">
        <v>803</v>
      </c>
      <c r="D107" s="144">
        <f t="shared" si="51"/>
        <v>46133</v>
      </c>
      <c r="E107" s="143">
        <f t="shared" si="53"/>
        <v>46141</v>
      </c>
      <c r="F107" s="142" t="s">
        <v>314</v>
      </c>
      <c r="G107" s="143" t="s">
        <v>843</v>
      </c>
      <c r="H107" s="144">
        <f t="shared" si="52"/>
        <v>46145</v>
      </c>
      <c r="I107" s="185">
        <f t="shared" si="54"/>
        <v>46148</v>
      </c>
      <c r="J107" s="186">
        <f t="shared" si="55"/>
        <v>46149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68"/>
      <c r="B108" s="147" t="s">
        <v>329</v>
      </c>
      <c r="C108" s="148" t="s">
        <v>835</v>
      </c>
      <c r="D108" s="149">
        <f t="shared" si="51"/>
        <v>46140</v>
      </c>
      <c r="E108" s="148">
        <f t="shared" si="53"/>
        <v>46148</v>
      </c>
      <c r="F108" s="147" t="s">
        <v>798</v>
      </c>
      <c r="G108" s="148" t="s">
        <v>844</v>
      </c>
      <c r="H108" s="149">
        <f t="shared" si="52"/>
        <v>46152</v>
      </c>
      <c r="I108" s="149">
        <f t="shared" ref="I108" si="56">H108+3</f>
        <v>46155</v>
      </c>
      <c r="J108" s="148">
        <f t="shared" ref="J108" si="57">H108+4</f>
        <v>46156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331</v>
      </c>
      <c r="K111" s="157"/>
      <c r="L111" s="157"/>
      <c r="M111" s="157"/>
    </row>
    <row r="112" spans="1:206" s="156" customFormat="1" ht="15" customHeight="1">
      <c r="A112" s="369" t="s">
        <v>332</v>
      </c>
      <c r="B112" s="369"/>
      <c r="C112" s="369"/>
      <c r="D112" s="369"/>
      <c r="E112" s="369"/>
      <c r="F112" s="369"/>
      <c r="G112" s="369"/>
      <c r="H112" s="369"/>
      <c r="I112" s="158"/>
      <c r="J112" s="159"/>
    </row>
    <row r="113" spans="1:10" s="156" customFormat="1" ht="15" customHeight="1">
      <c r="A113" s="369"/>
      <c r="B113" s="369"/>
      <c r="C113" s="369"/>
      <c r="D113" s="369"/>
      <c r="E113" s="369"/>
      <c r="F113" s="369"/>
      <c r="G113" s="369"/>
      <c r="H113" s="369"/>
      <c r="I113" s="158"/>
      <c r="J113" s="159"/>
    </row>
    <row r="114" spans="1:10" s="156" customFormat="1" ht="15" customHeight="1">
      <c r="A114" s="156" t="s">
        <v>333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334</v>
      </c>
      <c r="B116" s="43"/>
      <c r="C116" s="43"/>
      <c r="D116" s="43"/>
      <c r="E116" s="43"/>
      <c r="F116" s="164" t="s">
        <v>335</v>
      </c>
      <c r="G116" s="162"/>
      <c r="H116" s="162"/>
      <c r="I116" s="167"/>
      <c r="J116" s="167"/>
    </row>
    <row r="117" spans="1:10" s="127" customFormat="1" ht="15" customHeight="1">
      <c r="A117" s="165" t="s">
        <v>336</v>
      </c>
      <c r="B117" s="1"/>
      <c r="C117" s="1"/>
      <c r="D117" s="1"/>
      <c r="E117" s="166"/>
      <c r="F117" s="1" t="s">
        <v>337</v>
      </c>
      <c r="G117" s="162"/>
      <c r="H117" s="162"/>
    </row>
    <row r="118" spans="1:10" s="127" customFormat="1" ht="15" customHeight="1">
      <c r="A118" s="1" t="s">
        <v>338</v>
      </c>
      <c r="B118" s="1"/>
      <c r="C118" s="1"/>
      <c r="D118" s="1"/>
      <c r="E118" s="166"/>
      <c r="F118" s="1" t="s">
        <v>339</v>
      </c>
      <c r="G118" s="162"/>
      <c r="H118" s="162"/>
    </row>
    <row r="119" spans="1:10" s="127" customFormat="1" ht="15" customHeight="1">
      <c r="A119" s="1" t="s">
        <v>340</v>
      </c>
      <c r="B119" s="1"/>
      <c r="C119" s="1"/>
      <c r="D119" s="166"/>
      <c r="E119" s="166"/>
      <c r="F119" s="1" t="s">
        <v>340</v>
      </c>
      <c r="G119" s="162"/>
      <c r="H119" s="162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"/>
      <c r="J120" s="1"/>
    </row>
    <row r="121" spans="1:10" s="127" customFormat="1" ht="15" customHeight="1">
      <c r="A121" s="164" t="s">
        <v>341</v>
      </c>
      <c r="B121" s="43"/>
      <c r="C121" s="1"/>
      <c r="D121" s="1"/>
      <c r="E121" s="1"/>
      <c r="F121" s="164" t="s">
        <v>341</v>
      </c>
      <c r="G121" s="162"/>
      <c r="H121" s="162"/>
      <c r="I121" s="1"/>
      <c r="J121" s="1"/>
    </row>
    <row r="122" spans="1:10" s="127" customFormat="1" ht="15" customHeight="1">
      <c r="A122" s="1" t="s">
        <v>342</v>
      </c>
      <c r="B122" s="1" t="s">
        <v>343</v>
      </c>
      <c r="C122" s="1"/>
      <c r="D122" s="1"/>
      <c r="E122" s="1"/>
      <c r="F122" s="1" t="s">
        <v>344</v>
      </c>
      <c r="G122" s="1" t="s">
        <v>345</v>
      </c>
      <c r="H122" s="1"/>
      <c r="I122" s="1"/>
      <c r="J122" s="1"/>
    </row>
    <row r="123" spans="1:10" s="127" customFormat="1" ht="15" customHeight="1">
      <c r="A123" s="1" t="s">
        <v>346</v>
      </c>
      <c r="B123" s="1" t="s">
        <v>347</v>
      </c>
      <c r="C123" s="1"/>
      <c r="D123" s="1"/>
      <c r="E123" s="1"/>
      <c r="F123" s="1" t="s">
        <v>348</v>
      </c>
      <c r="G123" s="1" t="s">
        <v>349</v>
      </c>
      <c r="H123" s="162"/>
      <c r="I123" s="1"/>
      <c r="J123" s="1"/>
    </row>
    <row r="124" spans="1:10" s="127" customFormat="1" ht="15" customHeight="1">
      <c r="A124" s="1" t="s">
        <v>350</v>
      </c>
      <c r="B124" s="1" t="s">
        <v>351</v>
      </c>
      <c r="C124" s="1"/>
      <c r="D124" s="1"/>
      <c r="E124" s="1"/>
      <c r="H124" s="167"/>
      <c r="I124" s="1"/>
      <c r="J124" s="1"/>
    </row>
    <row r="125" spans="1:10" s="127" customFormat="1" ht="15" customHeight="1">
      <c r="C125" s="1"/>
      <c r="D125" s="1"/>
      <c r="E125" s="1"/>
      <c r="H125" s="167"/>
      <c r="I125" s="1"/>
      <c r="J125" s="1"/>
    </row>
    <row r="126" spans="1:10" s="127" customFormat="1" ht="15" customHeight="1">
      <c r="A126" s="164" t="s">
        <v>352</v>
      </c>
      <c r="B126" s="169" t="s">
        <v>116</v>
      </c>
      <c r="C126" s="1"/>
      <c r="D126" s="1"/>
      <c r="E126" s="1"/>
      <c r="F126" s="164" t="s">
        <v>352</v>
      </c>
      <c r="G126" s="169" t="s">
        <v>116</v>
      </c>
      <c r="H126" s="168"/>
      <c r="I126" s="1"/>
      <c r="J126" s="1"/>
    </row>
    <row r="127" spans="1:10" s="127" customFormat="1" ht="15" customHeight="1">
      <c r="A127" s="170" t="s">
        <v>353</v>
      </c>
      <c r="B127" s="1"/>
      <c r="C127" s="1"/>
      <c r="D127" s="1"/>
      <c r="E127" s="1"/>
      <c r="F127" s="1" t="s">
        <v>354</v>
      </c>
      <c r="G127" s="1"/>
      <c r="H127" s="168"/>
      <c r="I127" s="1"/>
      <c r="J127" s="1"/>
    </row>
    <row r="128" spans="1:10" s="127" customFormat="1" ht="15" customHeight="1">
      <c r="A128" s="170" t="s">
        <v>355</v>
      </c>
      <c r="B128" s="169"/>
      <c r="C128" s="1"/>
      <c r="D128" s="1"/>
      <c r="E128" s="1"/>
      <c r="F128" s="1" t="s">
        <v>356</v>
      </c>
      <c r="G128" s="1"/>
      <c r="H128" s="168"/>
      <c r="I128" s="1"/>
      <c r="J128" s="1"/>
    </row>
    <row r="129" spans="1:16" s="127" customFormat="1" ht="15" customHeight="1">
      <c r="A129" s="170" t="s">
        <v>357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</row>
    <row r="131" spans="1:16" s="127" customFormat="1" ht="15" customHeight="1">
      <c r="A131" s="164" t="s">
        <v>358</v>
      </c>
      <c r="B131" s="169" t="s">
        <v>128</v>
      </c>
      <c r="C131" s="1"/>
      <c r="D131" s="1"/>
      <c r="E131" s="1"/>
      <c r="F131" s="164" t="s">
        <v>358</v>
      </c>
      <c r="G131" s="169" t="s">
        <v>128</v>
      </c>
      <c r="H131" s="1"/>
    </row>
    <row r="132" spans="1:16" s="127" customFormat="1" ht="15" customHeight="1">
      <c r="A132" s="170" t="s">
        <v>359</v>
      </c>
      <c r="B132" s="1"/>
      <c r="C132" s="1"/>
      <c r="D132" s="1"/>
      <c r="E132" s="1"/>
      <c r="F132" s="170" t="s">
        <v>360</v>
      </c>
      <c r="G132" s="1"/>
      <c r="H132" s="1"/>
    </row>
    <row r="133" spans="1:16" s="127" customFormat="1" ht="15" customHeight="1">
      <c r="A133" s="1" t="s">
        <v>361</v>
      </c>
      <c r="B133" s="1"/>
      <c r="C133" s="1"/>
      <c r="D133" s="1"/>
      <c r="E133" s="1"/>
      <c r="H133" s="1"/>
    </row>
    <row r="134" spans="1:16" s="127" customFormat="1" ht="15" customHeight="1">
      <c r="A134" s="170" t="s">
        <v>362</v>
      </c>
      <c r="B134" s="1"/>
      <c r="C134" s="1"/>
      <c r="D134" s="1"/>
      <c r="E134" s="1"/>
      <c r="G134" s="168"/>
      <c r="H134" s="1"/>
    </row>
    <row r="135" spans="1:16" s="127" customFormat="1" ht="15" customHeight="1">
      <c r="C135" s="1"/>
      <c r="D135" s="1"/>
      <c r="E135" s="1"/>
      <c r="G135" s="168"/>
      <c r="H135" s="1"/>
    </row>
    <row r="136" spans="1:16" s="127" customFormat="1" ht="15" customHeight="1">
      <c r="C136" s="1"/>
      <c r="D136" s="1"/>
      <c r="E136" s="1"/>
      <c r="F136" s="164" t="s">
        <v>363</v>
      </c>
      <c r="G136" s="169" t="s">
        <v>165</v>
      </c>
      <c r="H136" s="1"/>
      <c r="I136" s="1"/>
      <c r="J136" s="1"/>
      <c r="K136" s="1"/>
      <c r="L136" s="1"/>
    </row>
    <row r="137" spans="1:16" s="127" customFormat="1" ht="15" customHeight="1">
      <c r="C137" s="1"/>
      <c r="D137" s="1"/>
      <c r="E137" s="1"/>
      <c r="F137" s="1" t="s">
        <v>364</v>
      </c>
      <c r="G137" s="1" t="s">
        <v>365</v>
      </c>
      <c r="H137" s="1"/>
      <c r="I137" s="1"/>
      <c r="J137" s="1"/>
      <c r="K137" s="1"/>
      <c r="L137" s="1"/>
    </row>
    <row r="138" spans="1:16" s="127" customFormat="1" ht="15" customHeight="1">
      <c r="F138" s="1" t="s">
        <v>366</v>
      </c>
      <c r="G138" s="1" t="s">
        <v>367</v>
      </c>
      <c r="I138" s="1"/>
      <c r="J138" s="1"/>
      <c r="K138" s="1"/>
      <c r="L138" s="1"/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G142" s="168"/>
      <c r="H142" s="168"/>
      <c r="O142" s="9"/>
      <c r="P142" s="9"/>
    </row>
    <row r="143" spans="1:16" ht="15" customHeight="1">
      <c r="O143" s="9"/>
      <c r="P143" s="9"/>
    </row>
    <row r="145" spans="1:12" s="127" customFormat="1" ht="15" customHeight="1">
      <c r="G145" s="168"/>
      <c r="H145" s="168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ht="15" customHeight="1">
      <c r="A150" s="127"/>
      <c r="B150" s="127"/>
      <c r="C150" s="127"/>
      <c r="D150" s="127"/>
      <c r="E150" s="127"/>
      <c r="F150" s="127"/>
      <c r="G150" s="168"/>
      <c r="H150" s="168"/>
      <c r="I150" s="127"/>
      <c r="J150" s="127"/>
      <c r="K150" s="127"/>
      <c r="L150" s="127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</sheetData>
  <mergeCells count="40"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  <mergeCell ref="B26:C27"/>
    <mergeCell ref="A112:H113"/>
    <mergeCell ref="A86:A94"/>
    <mergeCell ref="F97:G97"/>
    <mergeCell ref="A98:A99"/>
    <mergeCell ref="B98:C99"/>
    <mergeCell ref="F98:G99"/>
    <mergeCell ref="A100:A108"/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</mergeCells>
  <hyperlinks>
    <hyperlink ref="A2" location="MENU!A1" display="BACK TO MENU" xr:uid="{F6C30CB8-F7DE-4128-8A7B-C8EF7E9030C7}"/>
    <hyperlink ref="A119" r:id="rId1" display="http://www.tslines.com/" xr:uid="{523811F3-9E70-455B-ABE1-250E04160A56}"/>
    <hyperlink ref="F119" r:id="rId2" display="http://www.tslines.com/" xr:uid="{476BF40D-A9F9-44F1-B6C2-995020CFB37B}"/>
    <hyperlink ref="G131" r:id="rId3" xr:uid="{6EA0FCBE-B971-4F82-B945-5301EDA0A28B}"/>
    <hyperlink ref="G136" r:id="rId4" xr:uid="{727B5C35-A77C-410F-A793-515BAEA07B34}"/>
    <hyperlink ref="B131" r:id="rId5" xr:uid="{C62C59F4-569A-4B42-B270-14A241FDDCE0}"/>
    <hyperlink ref="G126" r:id="rId6" display="mailto:cus.tslhph@tslines.com.vn" xr:uid="{61DA97A8-F389-4F98-92B5-5F7102B9A184}"/>
    <hyperlink ref="B126" r:id="rId7" display="mailto:cus.tslhph@tslines.com.vn" xr:uid="{5FACB4B2-3EF9-4982-B56A-29E4F2CC3259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3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9" t="s">
        <v>400</v>
      </c>
      <c r="B3" s="359"/>
      <c r="C3" s="359"/>
      <c r="D3" s="359"/>
      <c r="E3" s="359"/>
      <c r="F3" s="359"/>
      <c r="G3" s="359"/>
      <c r="H3" s="359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369</v>
      </c>
      <c r="B10" s="201" t="s">
        <v>401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70" t="s">
        <v>283</v>
      </c>
      <c r="B12" s="372"/>
      <c r="C12" s="373"/>
      <c r="D12" s="136" t="s">
        <v>284</v>
      </c>
      <c r="E12" s="139" t="s">
        <v>285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3"/>
      <c r="B13" s="374"/>
      <c r="C13" s="375"/>
      <c r="D13" s="140" t="s">
        <v>288</v>
      </c>
      <c r="E13" s="155" t="s">
        <v>289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67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G14" s="14"/>
      <c r="H14" s="14"/>
      <c r="I14" s="14"/>
      <c r="J14" s="14"/>
      <c r="K14" s="14"/>
      <c r="L14" s="14"/>
    </row>
    <row r="15" spans="1:206" ht="15" customHeight="1">
      <c r="A15" s="367"/>
      <c r="B15" s="273" t="s">
        <v>293</v>
      </c>
      <c r="C15" s="186" t="s">
        <v>780</v>
      </c>
      <c r="D15" s="142">
        <f t="shared" ref="D15:D22" si="1">D14+7</f>
        <v>46090</v>
      </c>
      <c r="E15" s="143">
        <f t="shared" si="0"/>
        <v>46092</v>
      </c>
      <c r="G15" s="14"/>
      <c r="H15" s="14"/>
      <c r="I15" s="14"/>
      <c r="J15" s="14"/>
      <c r="K15" s="14"/>
      <c r="L15" s="14"/>
    </row>
    <row r="16" spans="1:206" ht="15" customHeight="1">
      <c r="A16" s="367"/>
      <c r="B16" s="273" t="s">
        <v>294</v>
      </c>
      <c r="C16" s="186" t="s">
        <v>781</v>
      </c>
      <c r="D16" s="142">
        <f t="shared" si="1"/>
        <v>46097</v>
      </c>
      <c r="E16" s="143">
        <f t="shared" si="0"/>
        <v>46099</v>
      </c>
      <c r="G16" s="14"/>
      <c r="H16" s="14"/>
      <c r="I16" s="14"/>
      <c r="J16" s="14"/>
      <c r="K16" s="14"/>
      <c r="L16" s="14"/>
    </row>
    <row r="17" spans="1:12" ht="15" customHeight="1">
      <c r="A17" s="367"/>
      <c r="B17" s="273" t="s">
        <v>296</v>
      </c>
      <c r="C17" s="186" t="s">
        <v>544</v>
      </c>
      <c r="D17" s="142">
        <f t="shared" si="1"/>
        <v>46104</v>
      </c>
      <c r="E17" s="143">
        <f t="shared" si="0"/>
        <v>46106</v>
      </c>
      <c r="G17" s="14"/>
      <c r="H17" s="14"/>
      <c r="I17" s="14"/>
      <c r="J17" s="14"/>
      <c r="K17" s="14"/>
      <c r="L17" s="14"/>
    </row>
    <row r="18" spans="1:12" ht="15" customHeight="1">
      <c r="A18" s="367"/>
      <c r="B18" s="273" t="s">
        <v>293</v>
      </c>
      <c r="C18" s="186" t="s">
        <v>782</v>
      </c>
      <c r="D18" s="142">
        <f t="shared" si="1"/>
        <v>46111</v>
      </c>
      <c r="E18" s="143">
        <f t="shared" si="0"/>
        <v>46113</v>
      </c>
      <c r="F18" s="14"/>
      <c r="G18" s="14"/>
      <c r="H18" s="14"/>
      <c r="I18" s="14"/>
      <c r="J18" s="14"/>
      <c r="K18" s="14"/>
    </row>
    <row r="19" spans="1:12" ht="15" customHeight="1">
      <c r="A19" s="367"/>
      <c r="B19" s="273" t="s">
        <v>294</v>
      </c>
      <c r="C19" s="186" t="s">
        <v>831</v>
      </c>
      <c r="D19" s="142">
        <f t="shared" si="1"/>
        <v>46118</v>
      </c>
      <c r="E19" s="143">
        <f t="shared" si="0"/>
        <v>46120</v>
      </c>
      <c r="F19" s="14"/>
      <c r="G19" s="14"/>
      <c r="H19" s="14"/>
      <c r="I19" s="14"/>
      <c r="J19" s="14"/>
      <c r="K19" s="14"/>
    </row>
    <row r="20" spans="1:12" ht="15" customHeight="1">
      <c r="A20" s="367"/>
      <c r="B20" s="273" t="s">
        <v>296</v>
      </c>
      <c r="C20" s="186" t="s">
        <v>545</v>
      </c>
      <c r="D20" s="142">
        <f t="shared" si="1"/>
        <v>46125</v>
      </c>
      <c r="E20" s="143">
        <f t="shared" si="0"/>
        <v>46127</v>
      </c>
      <c r="F20" s="14"/>
      <c r="G20" s="14"/>
      <c r="H20" s="14"/>
      <c r="I20" s="14"/>
      <c r="J20" s="14"/>
      <c r="K20" s="14"/>
    </row>
    <row r="21" spans="1:12" ht="15" customHeight="1">
      <c r="A21" s="367"/>
      <c r="B21" s="273" t="s">
        <v>293</v>
      </c>
      <c r="C21" s="186" t="s">
        <v>832</v>
      </c>
      <c r="D21" s="142">
        <f t="shared" si="1"/>
        <v>46132</v>
      </c>
      <c r="E21" s="143">
        <f t="shared" si="0"/>
        <v>46134</v>
      </c>
      <c r="F21" s="14"/>
      <c r="G21" s="14"/>
      <c r="H21" s="14"/>
      <c r="I21" s="14"/>
      <c r="J21" s="14"/>
      <c r="K21" s="14"/>
    </row>
    <row r="22" spans="1:12" ht="15" customHeight="1" thickBot="1">
      <c r="A22" s="368"/>
      <c r="B22" s="272" t="s">
        <v>294</v>
      </c>
      <c r="C22" s="148" t="s">
        <v>833</v>
      </c>
      <c r="D22" s="147">
        <f t="shared" si="1"/>
        <v>46139</v>
      </c>
      <c r="E22" s="148">
        <f>D22+2</f>
        <v>46141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53" t="s">
        <v>279</v>
      </c>
      <c r="F25" s="14"/>
      <c r="G25" s="14"/>
      <c r="H25" s="14"/>
      <c r="I25" s="14"/>
      <c r="J25" s="14"/>
      <c r="K25" s="14"/>
    </row>
    <row r="26" spans="1:12" ht="15" customHeight="1">
      <c r="A26" s="370" t="s">
        <v>283</v>
      </c>
      <c r="B26" s="372"/>
      <c r="C26" s="373"/>
      <c r="D26" s="136" t="s">
        <v>284</v>
      </c>
      <c r="E26" s="139" t="s">
        <v>306</v>
      </c>
      <c r="F26" s="14"/>
      <c r="G26" s="14"/>
      <c r="H26" s="14"/>
      <c r="I26" s="14"/>
      <c r="J26" s="14"/>
      <c r="K26" s="14"/>
    </row>
    <row r="27" spans="1:12" ht="15" customHeight="1">
      <c r="A27" s="371"/>
      <c r="B27" s="374"/>
      <c r="C27" s="375"/>
      <c r="D27" s="140" t="s">
        <v>58</v>
      </c>
      <c r="E27" s="155" t="s">
        <v>289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67" t="s">
        <v>56</v>
      </c>
      <c r="B28" s="273" t="s">
        <v>313</v>
      </c>
      <c r="C28" s="186" t="s">
        <v>544</v>
      </c>
      <c r="D28" s="300" t="s">
        <v>295</v>
      </c>
      <c r="E28" s="143"/>
    </row>
    <row r="29" spans="1:12" ht="15" customHeight="1">
      <c r="A29" s="367"/>
      <c r="B29" s="273" t="s">
        <v>312</v>
      </c>
      <c r="C29" s="186" t="s">
        <v>544</v>
      </c>
      <c r="D29" s="142">
        <v>46092</v>
      </c>
      <c r="E29" s="143">
        <f t="shared" ref="E29:E36" si="2">D29+3</f>
        <v>46095</v>
      </c>
      <c r="F29" s="14"/>
      <c r="G29" s="14"/>
      <c r="H29" s="14"/>
      <c r="I29" s="14"/>
      <c r="J29" s="14"/>
      <c r="K29" s="14"/>
    </row>
    <row r="30" spans="1:12" ht="15" customHeight="1">
      <c r="A30" s="367"/>
      <c r="B30" s="273" t="s">
        <v>396</v>
      </c>
      <c r="C30" s="186" t="s">
        <v>761</v>
      </c>
      <c r="D30" s="142">
        <f t="shared" ref="D30:D36" si="3">D29+7</f>
        <v>46099</v>
      </c>
      <c r="E30" s="143">
        <f t="shared" si="2"/>
        <v>46102</v>
      </c>
      <c r="F30" s="14"/>
      <c r="G30" s="14"/>
      <c r="H30" s="14"/>
      <c r="I30" s="14"/>
      <c r="J30" s="14"/>
      <c r="K30" s="14"/>
    </row>
    <row r="31" spans="1:12" ht="15" customHeight="1">
      <c r="A31" s="367"/>
      <c r="B31" s="273" t="s">
        <v>315</v>
      </c>
      <c r="C31" s="186" t="s">
        <v>545</v>
      </c>
      <c r="D31" s="142">
        <f t="shared" si="3"/>
        <v>46106</v>
      </c>
      <c r="E31" s="143">
        <f t="shared" si="2"/>
        <v>46109</v>
      </c>
      <c r="F31" s="14"/>
      <c r="G31" s="14"/>
      <c r="H31" s="14"/>
      <c r="I31" s="14"/>
      <c r="J31" s="14"/>
      <c r="K31" s="14"/>
    </row>
    <row r="32" spans="1:12" ht="15" customHeight="1">
      <c r="A32" s="367"/>
      <c r="B32" s="273" t="s">
        <v>312</v>
      </c>
      <c r="C32" s="186" t="s">
        <v>545</v>
      </c>
      <c r="D32" s="142">
        <f t="shared" si="3"/>
        <v>46113</v>
      </c>
      <c r="E32" s="143">
        <f t="shared" si="2"/>
        <v>46116</v>
      </c>
      <c r="F32" s="14"/>
      <c r="G32" s="14"/>
      <c r="H32" s="14"/>
      <c r="I32" s="14"/>
      <c r="J32" s="14"/>
      <c r="K32" s="14"/>
    </row>
    <row r="33" spans="1:206" ht="15" customHeight="1">
      <c r="A33" s="367"/>
      <c r="B33" s="273" t="s">
        <v>396</v>
      </c>
      <c r="C33" s="186" t="s">
        <v>762</v>
      </c>
      <c r="D33" s="142">
        <f t="shared" si="3"/>
        <v>46120</v>
      </c>
      <c r="E33" s="143">
        <f t="shared" si="2"/>
        <v>46123</v>
      </c>
      <c r="F33" s="14"/>
      <c r="G33" s="14"/>
      <c r="H33" s="14"/>
      <c r="I33" s="14"/>
      <c r="J33" s="14"/>
      <c r="K33" s="14"/>
    </row>
    <row r="34" spans="1:206" ht="15" customHeight="1">
      <c r="A34" s="367"/>
      <c r="B34" s="273" t="s">
        <v>315</v>
      </c>
      <c r="C34" s="186" t="s">
        <v>546</v>
      </c>
      <c r="D34" s="142">
        <f t="shared" si="3"/>
        <v>46127</v>
      </c>
      <c r="E34" s="143">
        <f t="shared" si="2"/>
        <v>46130</v>
      </c>
      <c r="F34" s="14"/>
      <c r="G34" s="14"/>
      <c r="H34" s="14"/>
      <c r="I34" s="14"/>
      <c r="J34" s="14"/>
      <c r="K34" s="14"/>
    </row>
    <row r="35" spans="1:206" ht="15" customHeight="1">
      <c r="A35" s="367"/>
      <c r="B35" s="273" t="s">
        <v>312</v>
      </c>
      <c r="C35" s="186" t="s">
        <v>546</v>
      </c>
      <c r="D35" s="142">
        <f t="shared" si="3"/>
        <v>46134</v>
      </c>
      <c r="E35" s="143">
        <f t="shared" si="2"/>
        <v>46137</v>
      </c>
      <c r="F35" s="14"/>
      <c r="G35" s="14"/>
      <c r="H35" s="14"/>
      <c r="I35" s="14"/>
      <c r="J35" s="14"/>
      <c r="K35" s="14"/>
    </row>
    <row r="36" spans="1:206" ht="15" customHeight="1" thickBot="1">
      <c r="A36" s="368"/>
      <c r="B36" s="272" t="s">
        <v>396</v>
      </c>
      <c r="C36" s="148" t="s">
        <v>763</v>
      </c>
      <c r="D36" s="147">
        <f t="shared" si="3"/>
        <v>46141</v>
      </c>
      <c r="E36" s="148">
        <f t="shared" si="2"/>
        <v>46144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3" t="s">
        <v>319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70" t="s">
        <v>283</v>
      </c>
      <c r="B40" s="372"/>
      <c r="C40" s="373"/>
      <c r="D40" s="136" t="s">
        <v>284</v>
      </c>
      <c r="E40" s="139" t="s">
        <v>306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71"/>
      <c r="B41" s="374"/>
      <c r="C41" s="375"/>
      <c r="D41" s="140" t="s">
        <v>63</v>
      </c>
      <c r="E41" s="155" t="s">
        <v>325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66" t="s">
        <v>61</v>
      </c>
      <c r="B42" s="142" t="s">
        <v>299</v>
      </c>
      <c r="C42" s="186"/>
      <c r="D42" s="301" t="s">
        <v>830</v>
      </c>
      <c r="E42" s="143"/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67"/>
      <c r="B43" s="142" t="s">
        <v>785</v>
      </c>
      <c r="C43" s="186" t="s">
        <v>761</v>
      </c>
      <c r="D43" s="144">
        <v>46091</v>
      </c>
      <c r="E43" s="143">
        <f t="shared" ref="E43:E50" si="4">D43+3</f>
        <v>46094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67"/>
      <c r="B44" s="142" t="s">
        <v>329</v>
      </c>
      <c r="C44" s="186" t="s">
        <v>783</v>
      </c>
      <c r="D44" s="144">
        <f t="shared" ref="D44:D50" si="5">D43+7</f>
        <v>46098</v>
      </c>
      <c r="E44" s="143">
        <f t="shared" si="4"/>
        <v>46101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67"/>
      <c r="B45" s="142" t="s">
        <v>785</v>
      </c>
      <c r="C45" s="186" t="s">
        <v>762</v>
      </c>
      <c r="D45" s="144">
        <f t="shared" si="5"/>
        <v>46105</v>
      </c>
      <c r="E45" s="143">
        <f t="shared" si="4"/>
        <v>46108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67"/>
      <c r="B46" s="142" t="s">
        <v>329</v>
      </c>
      <c r="C46" s="186" t="s">
        <v>784</v>
      </c>
      <c r="D46" s="144">
        <f t="shared" si="5"/>
        <v>46112</v>
      </c>
      <c r="E46" s="143">
        <f t="shared" si="4"/>
        <v>46115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67"/>
      <c r="B47" s="142" t="s">
        <v>785</v>
      </c>
      <c r="C47" s="186" t="s">
        <v>763</v>
      </c>
      <c r="D47" s="144">
        <f t="shared" si="5"/>
        <v>46119</v>
      </c>
      <c r="E47" s="143">
        <f t="shared" si="4"/>
        <v>46122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67"/>
      <c r="B48" s="142" t="s">
        <v>329</v>
      </c>
      <c r="C48" s="186" t="s">
        <v>834</v>
      </c>
      <c r="D48" s="144">
        <f t="shared" si="5"/>
        <v>46126</v>
      </c>
      <c r="E48" s="143">
        <f t="shared" si="4"/>
        <v>46129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785</v>
      </c>
      <c r="C49" s="186" t="s">
        <v>803</v>
      </c>
      <c r="D49" s="144">
        <f t="shared" si="5"/>
        <v>46133</v>
      </c>
      <c r="E49" s="143">
        <f t="shared" si="4"/>
        <v>46136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8"/>
      <c r="B50" s="147" t="s">
        <v>329</v>
      </c>
      <c r="C50" s="148" t="s">
        <v>835</v>
      </c>
      <c r="D50" s="149">
        <f t="shared" si="5"/>
        <v>46140</v>
      </c>
      <c r="E50" s="148">
        <f t="shared" si="4"/>
        <v>46143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331</v>
      </c>
      <c r="K53" s="157"/>
      <c r="L53" s="157"/>
      <c r="M53" s="157"/>
    </row>
    <row r="54" spans="1:206" s="156" customFormat="1" ht="15" customHeight="1">
      <c r="A54" s="369" t="s">
        <v>332</v>
      </c>
      <c r="B54" s="369"/>
      <c r="C54" s="369"/>
      <c r="D54" s="369"/>
      <c r="E54" s="369"/>
      <c r="F54" s="369"/>
      <c r="G54" s="369"/>
      <c r="H54" s="369"/>
      <c r="I54" s="158"/>
      <c r="J54" s="159"/>
    </row>
    <row r="55" spans="1:206" s="156" customFormat="1" ht="15" customHeight="1">
      <c r="A55" s="369"/>
      <c r="B55" s="369"/>
      <c r="C55" s="369"/>
      <c r="D55" s="369"/>
      <c r="E55" s="369"/>
      <c r="F55" s="369"/>
      <c r="G55" s="369"/>
      <c r="H55" s="369"/>
      <c r="I55" s="158"/>
      <c r="J55" s="159"/>
    </row>
    <row r="56" spans="1:206" s="156" customFormat="1" ht="15" customHeight="1">
      <c r="A56" s="156" t="s">
        <v>333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334</v>
      </c>
      <c r="B58" s="43"/>
      <c r="C58" s="43"/>
      <c r="D58" s="43"/>
      <c r="E58" s="43"/>
      <c r="F58" s="164" t="s">
        <v>335</v>
      </c>
      <c r="G58" s="162"/>
      <c r="H58" s="162"/>
      <c r="I58" s="167"/>
      <c r="J58" s="167"/>
    </row>
    <row r="59" spans="1:206" s="127" customFormat="1" ht="15" customHeight="1">
      <c r="A59" s="165" t="s">
        <v>336</v>
      </c>
      <c r="B59" s="1"/>
      <c r="C59" s="1"/>
      <c r="D59" s="1"/>
      <c r="E59" s="166"/>
      <c r="F59" s="1" t="s">
        <v>337</v>
      </c>
      <c r="G59" s="162"/>
      <c r="H59" s="162"/>
    </row>
    <row r="60" spans="1:206" s="127" customFormat="1" ht="15" customHeight="1">
      <c r="A60" s="1" t="s">
        <v>338</v>
      </c>
      <c r="B60" s="1"/>
      <c r="C60" s="1"/>
      <c r="D60" s="1"/>
      <c r="E60" s="166"/>
      <c r="F60" s="1" t="s">
        <v>339</v>
      </c>
      <c r="G60" s="162"/>
      <c r="H60" s="162"/>
    </row>
    <row r="61" spans="1:206" s="127" customFormat="1" ht="15" customHeight="1">
      <c r="A61" s="1" t="s">
        <v>340</v>
      </c>
      <c r="B61" s="1"/>
      <c r="C61" s="1"/>
      <c r="D61" s="166"/>
      <c r="E61" s="166"/>
      <c r="F61" s="1" t="s">
        <v>340</v>
      </c>
      <c r="G61" s="162"/>
      <c r="H61" s="162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"/>
      <c r="J62" s="1"/>
    </row>
    <row r="63" spans="1:206" s="127" customFormat="1" ht="15" customHeight="1">
      <c r="A63" s="164" t="s">
        <v>341</v>
      </c>
      <c r="B63" s="43"/>
      <c r="C63" s="1"/>
      <c r="D63" s="1"/>
      <c r="E63" s="1"/>
      <c r="F63" s="164" t="s">
        <v>341</v>
      </c>
      <c r="G63" s="162"/>
      <c r="H63" s="162"/>
      <c r="I63" s="1"/>
      <c r="J63" s="1"/>
    </row>
    <row r="64" spans="1:206" s="127" customFormat="1" ht="15" customHeight="1">
      <c r="A64" s="1" t="s">
        <v>342</v>
      </c>
      <c r="B64" s="1" t="s">
        <v>343</v>
      </c>
      <c r="C64" s="1"/>
      <c r="D64" s="1"/>
      <c r="E64" s="1"/>
      <c r="F64" s="1" t="s">
        <v>344</v>
      </c>
      <c r="G64" s="1" t="s">
        <v>345</v>
      </c>
      <c r="H64" s="1"/>
      <c r="I64" s="1"/>
      <c r="J64" s="1"/>
    </row>
    <row r="65" spans="1:12" s="127" customFormat="1" ht="15" customHeight="1">
      <c r="A65" s="1" t="s">
        <v>346</v>
      </c>
      <c r="B65" s="1" t="s">
        <v>347</v>
      </c>
      <c r="C65" s="1"/>
      <c r="D65" s="1"/>
      <c r="E65" s="1"/>
      <c r="F65" s="1" t="s">
        <v>348</v>
      </c>
      <c r="G65" s="1" t="s">
        <v>349</v>
      </c>
      <c r="H65" s="162"/>
      <c r="I65" s="1"/>
      <c r="J65" s="1"/>
    </row>
    <row r="66" spans="1:12" s="127" customFormat="1" ht="15" customHeight="1">
      <c r="A66" s="1" t="s">
        <v>350</v>
      </c>
      <c r="B66" s="1" t="s">
        <v>351</v>
      </c>
      <c r="C66" s="1"/>
      <c r="D66" s="1"/>
      <c r="E66" s="1"/>
      <c r="H66" s="167"/>
      <c r="I66" s="1"/>
      <c r="J66" s="1"/>
    </row>
    <row r="67" spans="1:12" s="127" customFormat="1" ht="15" customHeight="1">
      <c r="A67" s="1"/>
      <c r="B67" s="1"/>
      <c r="C67" s="1"/>
      <c r="D67" s="1"/>
      <c r="E67" s="1"/>
      <c r="G67" s="168"/>
      <c r="H67" s="168"/>
      <c r="I67" s="1"/>
      <c r="J67" s="1"/>
    </row>
    <row r="68" spans="1:12" s="127" customFormat="1" ht="15" customHeight="1">
      <c r="A68" s="164" t="s">
        <v>352</v>
      </c>
      <c r="B68" s="169" t="s">
        <v>116</v>
      </c>
      <c r="C68" s="1"/>
      <c r="D68" s="1"/>
      <c r="E68" s="1"/>
      <c r="F68" s="164" t="s">
        <v>352</v>
      </c>
      <c r="G68" s="169" t="s">
        <v>116</v>
      </c>
      <c r="H68" s="168"/>
      <c r="I68" s="1"/>
      <c r="J68" s="1"/>
    </row>
    <row r="69" spans="1:12" s="127" customFormat="1" ht="15" customHeight="1">
      <c r="A69" s="170" t="s">
        <v>353</v>
      </c>
      <c r="B69" s="1"/>
      <c r="C69" s="1"/>
      <c r="D69" s="1"/>
      <c r="E69" s="1"/>
      <c r="F69" s="1" t="s">
        <v>354</v>
      </c>
      <c r="G69" s="1"/>
      <c r="H69" s="168"/>
      <c r="I69" s="1"/>
      <c r="J69" s="1"/>
    </row>
    <row r="70" spans="1:12" s="127" customFormat="1" ht="15" customHeight="1">
      <c r="A70" s="170" t="s">
        <v>355</v>
      </c>
      <c r="B70" s="169"/>
      <c r="C70" s="1"/>
      <c r="D70" s="1"/>
      <c r="E70" s="1"/>
      <c r="F70" s="1" t="s">
        <v>356</v>
      </c>
      <c r="G70" s="1"/>
      <c r="H70" s="168"/>
      <c r="I70" s="1"/>
      <c r="J70" s="1"/>
    </row>
    <row r="71" spans="1:12" s="127" customFormat="1" ht="15" customHeight="1">
      <c r="A71" s="170" t="s">
        <v>357</v>
      </c>
      <c r="B71" s="169"/>
      <c r="C71" s="1"/>
      <c r="D71" s="1"/>
      <c r="E71" s="1"/>
      <c r="G71" s="168"/>
      <c r="H71" s="1"/>
      <c r="I71" s="1"/>
      <c r="J71" s="1"/>
    </row>
    <row r="72" spans="1:12" s="127" customFormat="1" ht="15" customHeight="1">
      <c r="A72" s="170"/>
      <c r="B72" s="169"/>
      <c r="C72" s="1"/>
      <c r="D72" s="1"/>
      <c r="E72" s="1"/>
      <c r="G72" s="168"/>
      <c r="H72" s="1"/>
    </row>
    <row r="73" spans="1:12" s="127" customFormat="1" ht="15" customHeight="1">
      <c r="A73" s="164" t="s">
        <v>358</v>
      </c>
      <c r="B73" s="169" t="s">
        <v>128</v>
      </c>
      <c r="C73" s="1"/>
      <c r="D73" s="1"/>
      <c r="E73" s="1"/>
      <c r="F73" s="164" t="s">
        <v>358</v>
      </c>
      <c r="G73" s="169" t="s">
        <v>128</v>
      </c>
      <c r="H73" s="1"/>
    </row>
    <row r="74" spans="1:12" s="127" customFormat="1" ht="15" customHeight="1">
      <c r="A74" s="170" t="s">
        <v>359</v>
      </c>
      <c r="B74" s="1"/>
      <c r="C74" s="1"/>
      <c r="D74" s="1"/>
      <c r="E74" s="1"/>
      <c r="F74" s="170" t="s">
        <v>360</v>
      </c>
      <c r="G74" s="1"/>
      <c r="H74" s="1"/>
    </row>
    <row r="75" spans="1:12" s="127" customFormat="1" ht="15" customHeight="1">
      <c r="A75" s="1" t="s">
        <v>361</v>
      </c>
      <c r="B75" s="1"/>
      <c r="C75" s="1"/>
      <c r="D75" s="1"/>
      <c r="E75" s="1"/>
      <c r="H75" s="1"/>
    </row>
    <row r="76" spans="1:12" s="127" customFormat="1" ht="15" customHeight="1">
      <c r="A76" s="170" t="s">
        <v>362</v>
      </c>
      <c r="B76" s="1"/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F78" s="164" t="s">
        <v>363</v>
      </c>
      <c r="G78" s="169" t="s">
        <v>165</v>
      </c>
      <c r="H78" s="1"/>
      <c r="I78" s="1"/>
      <c r="J78" s="1"/>
      <c r="K78" s="1"/>
      <c r="L78" s="1"/>
    </row>
    <row r="79" spans="1:12" s="127" customFormat="1" ht="15" customHeight="1">
      <c r="C79" s="1"/>
      <c r="D79" s="1"/>
      <c r="E79" s="1"/>
      <c r="F79" s="1" t="s">
        <v>364</v>
      </c>
      <c r="G79" s="1" t="s">
        <v>365</v>
      </c>
      <c r="H79" s="1"/>
      <c r="I79" s="1"/>
      <c r="J79" s="1"/>
      <c r="K79" s="1"/>
      <c r="L79" s="1"/>
    </row>
    <row r="80" spans="1:12" s="127" customFormat="1" ht="15" customHeight="1">
      <c r="F80" s="1" t="s">
        <v>366</v>
      </c>
      <c r="G80" s="1" t="s">
        <v>367</v>
      </c>
      <c r="I80" s="1"/>
      <c r="J80" s="1"/>
      <c r="K80" s="1"/>
      <c r="L80" s="1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s="127" customFormat="1" ht="15" customHeight="1">
      <c r="G87" s="168"/>
      <c r="H87" s="168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17">
    <mergeCell ref="C1:J1"/>
    <mergeCell ref="A3:H3"/>
    <mergeCell ref="A5:A8"/>
    <mergeCell ref="D5:E5"/>
    <mergeCell ref="D8:E8"/>
    <mergeCell ref="D6:E6"/>
    <mergeCell ref="D7:E7"/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</mergeCells>
  <hyperlinks>
    <hyperlink ref="A2" location="MENU!A1" display="BACK TO MENU" xr:uid="{0792B6F6-0E45-4F47-90D6-664503051ACB}"/>
    <hyperlink ref="A61" r:id="rId1" display="http://www.tslines.com/" xr:uid="{4CA1B7D5-BB0E-4200-B6B0-AA2ED6468B1D}"/>
    <hyperlink ref="F61" r:id="rId2" display="http://www.tslines.com/" xr:uid="{41BE2CD8-0A22-4FF9-91D2-41D8FB9D00B4}"/>
    <hyperlink ref="G73" r:id="rId3" xr:uid="{1B5E8A37-CC7B-42DF-856B-4EE7260E5AA8}"/>
    <hyperlink ref="G78" r:id="rId4" xr:uid="{D3A2FAE6-1A07-4426-869D-E062ED598070}"/>
    <hyperlink ref="B73" r:id="rId5" xr:uid="{BCA477F3-37FF-4389-A293-7F0CE0408EE9}"/>
    <hyperlink ref="G68" r:id="rId6" display="mailto:cus.tslhph@tslines.com.vn" xr:uid="{2F43930B-CE4A-4216-928C-2F26B26E177D}"/>
    <hyperlink ref="B68" r:id="rId7" display="mailto:cus.tslhph@tslines.com.vn" xr:uid="{CED26336-CAF6-4FAF-A4CE-BA851F504DDC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6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2.140625" style="1" customWidth="1"/>
    <col min="6" max="6" width="22.710937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9" t="s">
        <v>402</v>
      </c>
      <c r="B3" s="359"/>
      <c r="C3" s="359"/>
      <c r="D3" s="359"/>
      <c r="E3" s="359"/>
      <c r="F3" s="359"/>
      <c r="G3" s="359"/>
      <c r="H3" s="359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369</v>
      </c>
      <c r="B10" s="201" t="s">
        <v>403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1"/>
      <c r="G11" s="1"/>
      <c r="H11" s="1"/>
      <c r="I11" s="1"/>
    </row>
    <row r="12" spans="1:206" s="14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1"/>
      <c r="G12" s="1"/>
      <c r="H12" s="1"/>
      <c r="I12" s="1"/>
      <c r="J12" s="208"/>
      <c r="K12" s="208"/>
    </row>
    <row r="13" spans="1:206" ht="15" customHeight="1">
      <c r="A13" s="378"/>
      <c r="B13" s="374"/>
      <c r="C13" s="375"/>
      <c r="D13" s="140" t="s">
        <v>288</v>
      </c>
      <c r="E13" s="209" t="s">
        <v>290</v>
      </c>
      <c r="G13" s="1"/>
      <c r="J13" s="208"/>
      <c r="K13" s="208"/>
    </row>
    <row r="14" spans="1:206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G14" s="1"/>
      <c r="M14" s="166"/>
    </row>
    <row r="15" spans="1:206" ht="15" customHeight="1">
      <c r="A15" s="367"/>
      <c r="B15" s="273" t="s">
        <v>293</v>
      </c>
      <c r="C15" s="186" t="s">
        <v>780</v>
      </c>
      <c r="D15" s="142">
        <f t="shared" ref="D15:D22" si="1">D14+7</f>
        <v>46090</v>
      </c>
      <c r="E15" s="143">
        <f t="shared" si="0"/>
        <v>46092</v>
      </c>
      <c r="G15" s="1"/>
      <c r="M15" s="166"/>
    </row>
    <row r="16" spans="1:206" ht="15" customHeight="1">
      <c r="A16" s="367"/>
      <c r="B16" s="273" t="s">
        <v>294</v>
      </c>
      <c r="C16" s="186" t="s">
        <v>781</v>
      </c>
      <c r="D16" s="142">
        <f t="shared" si="1"/>
        <v>46097</v>
      </c>
      <c r="E16" s="143">
        <f t="shared" si="0"/>
        <v>46099</v>
      </c>
      <c r="G16" s="1"/>
      <c r="M16" s="166"/>
    </row>
    <row r="17" spans="1:13" ht="15" customHeight="1">
      <c r="A17" s="367"/>
      <c r="B17" s="273" t="s">
        <v>296</v>
      </c>
      <c r="C17" s="186" t="s">
        <v>544</v>
      </c>
      <c r="D17" s="142">
        <f t="shared" si="1"/>
        <v>46104</v>
      </c>
      <c r="E17" s="143">
        <f t="shared" si="0"/>
        <v>46106</v>
      </c>
      <c r="G17" s="1"/>
      <c r="M17" s="166"/>
    </row>
    <row r="18" spans="1:13" ht="15" customHeight="1">
      <c r="A18" s="367"/>
      <c r="B18" s="273" t="s">
        <v>293</v>
      </c>
      <c r="C18" s="186" t="s">
        <v>782</v>
      </c>
      <c r="D18" s="142">
        <f t="shared" si="1"/>
        <v>46111</v>
      </c>
      <c r="E18" s="143">
        <f t="shared" si="0"/>
        <v>46113</v>
      </c>
      <c r="G18" s="1"/>
      <c r="M18" s="166"/>
    </row>
    <row r="19" spans="1:13" ht="15" customHeight="1">
      <c r="A19" s="367"/>
      <c r="B19" s="273" t="s">
        <v>294</v>
      </c>
      <c r="C19" s="186" t="s">
        <v>831</v>
      </c>
      <c r="D19" s="142">
        <f t="shared" si="1"/>
        <v>46118</v>
      </c>
      <c r="E19" s="143">
        <f t="shared" si="0"/>
        <v>46120</v>
      </c>
      <c r="G19" s="1"/>
      <c r="M19" s="166"/>
    </row>
    <row r="20" spans="1:13" ht="15" customHeight="1">
      <c r="A20" s="367"/>
      <c r="B20" s="273" t="s">
        <v>296</v>
      </c>
      <c r="C20" s="186" t="s">
        <v>545</v>
      </c>
      <c r="D20" s="142">
        <f t="shared" si="1"/>
        <v>46125</v>
      </c>
      <c r="E20" s="143">
        <f t="shared" si="0"/>
        <v>46127</v>
      </c>
      <c r="G20" s="1"/>
      <c r="M20" s="166"/>
    </row>
    <row r="21" spans="1:13" ht="15" customHeight="1">
      <c r="A21" s="367"/>
      <c r="B21" s="273" t="s">
        <v>293</v>
      </c>
      <c r="C21" s="186" t="s">
        <v>832</v>
      </c>
      <c r="D21" s="142">
        <f t="shared" si="1"/>
        <v>46132</v>
      </c>
      <c r="E21" s="143">
        <f t="shared" si="0"/>
        <v>46134</v>
      </c>
      <c r="G21" s="1"/>
      <c r="M21" s="166"/>
    </row>
    <row r="22" spans="1:13" ht="15" customHeight="1" thickBot="1">
      <c r="A22" s="368"/>
      <c r="B22" s="272" t="s">
        <v>294</v>
      </c>
      <c r="C22" s="148" t="s">
        <v>833</v>
      </c>
      <c r="D22" s="147">
        <f t="shared" si="1"/>
        <v>46139</v>
      </c>
      <c r="E22" s="148">
        <f>D22+2</f>
        <v>46141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34" t="s">
        <v>302</v>
      </c>
      <c r="F24" s="135" t="s">
        <v>280</v>
      </c>
      <c r="G24" s="1"/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7" t="s">
        <v>285</v>
      </c>
      <c r="F25" s="295" t="s">
        <v>306</v>
      </c>
      <c r="G25" s="1"/>
    </row>
    <row r="26" spans="1:13" s="14" customFormat="1" ht="15" customHeight="1">
      <c r="A26" s="371"/>
      <c r="B26" s="374"/>
      <c r="C26" s="375"/>
      <c r="D26" s="140" t="s">
        <v>58</v>
      </c>
      <c r="E26" s="141" t="s">
        <v>836</v>
      </c>
      <c r="F26" s="290" t="s">
        <v>290</v>
      </c>
      <c r="G26" s="1"/>
    </row>
    <row r="27" spans="1:13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4"/>
      <c r="F27" s="143"/>
      <c r="G27" s="1"/>
    </row>
    <row r="28" spans="1:13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4">
        <f t="shared" ref="E28:E35" si="2">D28+2</f>
        <v>46094</v>
      </c>
      <c r="F28" s="143">
        <f t="shared" ref="F28:F34" si="3">D28+3</f>
        <v>46095</v>
      </c>
      <c r="G28" s="1"/>
    </row>
    <row r="29" spans="1:13" s="14" customFormat="1" ht="15" customHeight="1">
      <c r="A29" s="367"/>
      <c r="B29" s="273" t="s">
        <v>396</v>
      </c>
      <c r="C29" s="186" t="s">
        <v>761</v>
      </c>
      <c r="D29" s="142">
        <f t="shared" ref="D29:D35" si="4">D28+7</f>
        <v>46099</v>
      </c>
      <c r="E29" s="144">
        <f t="shared" si="2"/>
        <v>46101</v>
      </c>
      <c r="F29" s="143">
        <f t="shared" si="3"/>
        <v>46102</v>
      </c>
      <c r="G29" s="1"/>
    </row>
    <row r="30" spans="1:13" s="14" customFormat="1" ht="15" customHeight="1">
      <c r="A30" s="367"/>
      <c r="B30" s="273" t="s">
        <v>315</v>
      </c>
      <c r="C30" s="186" t="s">
        <v>545</v>
      </c>
      <c r="D30" s="142">
        <f t="shared" si="4"/>
        <v>46106</v>
      </c>
      <c r="E30" s="144">
        <f t="shared" si="2"/>
        <v>46108</v>
      </c>
      <c r="F30" s="143">
        <f t="shared" si="3"/>
        <v>46109</v>
      </c>
      <c r="G30" s="1"/>
    </row>
    <row r="31" spans="1:13" s="14" customFormat="1" ht="15" customHeight="1">
      <c r="A31" s="367"/>
      <c r="B31" s="273" t="s">
        <v>312</v>
      </c>
      <c r="C31" s="186" t="s">
        <v>545</v>
      </c>
      <c r="D31" s="142">
        <f t="shared" si="4"/>
        <v>46113</v>
      </c>
      <c r="E31" s="144">
        <f t="shared" si="2"/>
        <v>46115</v>
      </c>
      <c r="F31" s="143">
        <f t="shared" si="3"/>
        <v>46116</v>
      </c>
      <c r="G31" s="1"/>
    </row>
    <row r="32" spans="1:13" s="14" customFormat="1" ht="15" customHeight="1">
      <c r="A32" s="367"/>
      <c r="B32" s="273" t="s">
        <v>396</v>
      </c>
      <c r="C32" s="186" t="s">
        <v>762</v>
      </c>
      <c r="D32" s="142">
        <f t="shared" si="4"/>
        <v>46120</v>
      </c>
      <c r="E32" s="144">
        <f t="shared" si="2"/>
        <v>46122</v>
      </c>
      <c r="F32" s="143">
        <f t="shared" si="3"/>
        <v>46123</v>
      </c>
      <c r="G32" s="1"/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4"/>
        <v>46127</v>
      </c>
      <c r="E33" s="144">
        <f t="shared" si="2"/>
        <v>46129</v>
      </c>
      <c r="F33" s="143">
        <f t="shared" si="3"/>
        <v>46130</v>
      </c>
      <c r="G33" s="1"/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4"/>
        <v>46134</v>
      </c>
      <c r="E34" s="144">
        <f t="shared" si="2"/>
        <v>46136</v>
      </c>
      <c r="F34" s="143">
        <f t="shared" si="3"/>
        <v>46137</v>
      </c>
      <c r="G34" s="1"/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4"/>
        <v>46141</v>
      </c>
      <c r="E35" s="149">
        <f t="shared" si="2"/>
        <v>46143</v>
      </c>
      <c r="F35" s="148">
        <f>D35+3</f>
        <v>46144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369</v>
      </c>
      <c r="B38" s="129" t="s">
        <v>404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1" t="s">
        <v>318</v>
      </c>
      <c r="F39" s="151" t="s">
        <v>320</v>
      </c>
      <c r="G39" s="153" t="s">
        <v>321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70" t="s">
        <v>283</v>
      </c>
      <c r="B40" s="372"/>
      <c r="C40" s="373"/>
      <c r="D40" s="136" t="s">
        <v>284</v>
      </c>
      <c r="E40" s="138" t="s">
        <v>322</v>
      </c>
      <c r="F40" s="138" t="s">
        <v>323</v>
      </c>
      <c r="G40" s="139" t="s">
        <v>287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71"/>
      <c r="B41" s="374"/>
      <c r="C41" s="375"/>
      <c r="D41" s="140" t="s">
        <v>63</v>
      </c>
      <c r="E41" s="152" t="s">
        <v>324</v>
      </c>
      <c r="F41" s="152" t="s">
        <v>779</v>
      </c>
      <c r="G41" s="155" t="s">
        <v>327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66" t="s">
        <v>61</v>
      </c>
      <c r="B42" s="142" t="s">
        <v>299</v>
      </c>
      <c r="C42" s="186"/>
      <c r="D42" s="301" t="s">
        <v>830</v>
      </c>
      <c r="E42" s="144"/>
      <c r="F42" s="298"/>
      <c r="G42" s="303"/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67"/>
      <c r="B43" s="142" t="s">
        <v>785</v>
      </c>
      <c r="C43" s="186" t="s">
        <v>761</v>
      </c>
      <c r="D43" s="144">
        <v>46091</v>
      </c>
      <c r="E43" s="144">
        <f t="shared" ref="E43" si="5">D43+1</f>
        <v>46092</v>
      </c>
      <c r="F43" s="144">
        <f t="shared" ref="F43:F49" si="6">D43+6</f>
        <v>46097</v>
      </c>
      <c r="G43" s="143">
        <f t="shared" ref="G43" si="7">D43+8</f>
        <v>46099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67"/>
      <c r="B44" s="142" t="s">
        <v>329</v>
      </c>
      <c r="C44" s="186" t="s">
        <v>783</v>
      </c>
      <c r="D44" s="144">
        <f t="shared" ref="D44:D50" si="8">D43+7</f>
        <v>46098</v>
      </c>
      <c r="E44" s="144">
        <f t="shared" ref="E44" si="9">D44+1</f>
        <v>46099</v>
      </c>
      <c r="F44" s="144">
        <f t="shared" si="6"/>
        <v>46104</v>
      </c>
      <c r="G44" s="143">
        <f t="shared" ref="G44" si="10">D44+8</f>
        <v>46106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67"/>
      <c r="B45" s="142" t="s">
        <v>785</v>
      </c>
      <c r="C45" s="186" t="s">
        <v>762</v>
      </c>
      <c r="D45" s="144">
        <f t="shared" si="8"/>
        <v>46105</v>
      </c>
      <c r="E45" s="144">
        <f t="shared" ref="E45:E50" si="11">D45+1</f>
        <v>46106</v>
      </c>
      <c r="F45" s="144">
        <f t="shared" si="6"/>
        <v>46111</v>
      </c>
      <c r="G45" s="143">
        <f t="shared" ref="G45" si="12">D45+8</f>
        <v>46113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67"/>
      <c r="B46" s="142" t="s">
        <v>329</v>
      </c>
      <c r="C46" s="186" t="s">
        <v>784</v>
      </c>
      <c r="D46" s="144">
        <f t="shared" si="8"/>
        <v>46112</v>
      </c>
      <c r="E46" s="144">
        <f t="shared" ref="E46:E49" si="13">D46+1</f>
        <v>46113</v>
      </c>
      <c r="F46" s="144">
        <f t="shared" si="6"/>
        <v>46118</v>
      </c>
      <c r="G46" s="143">
        <f t="shared" ref="G46:G49" si="14">D46+8</f>
        <v>46120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67"/>
      <c r="B47" s="142" t="s">
        <v>785</v>
      </c>
      <c r="C47" s="186" t="s">
        <v>763</v>
      </c>
      <c r="D47" s="144">
        <f t="shared" si="8"/>
        <v>46119</v>
      </c>
      <c r="E47" s="144">
        <f t="shared" si="13"/>
        <v>46120</v>
      </c>
      <c r="F47" s="144">
        <f t="shared" si="6"/>
        <v>46125</v>
      </c>
      <c r="G47" s="143">
        <f t="shared" si="14"/>
        <v>46127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67"/>
      <c r="B48" s="142" t="s">
        <v>329</v>
      </c>
      <c r="C48" s="186" t="s">
        <v>834</v>
      </c>
      <c r="D48" s="144">
        <f t="shared" si="8"/>
        <v>46126</v>
      </c>
      <c r="E48" s="144">
        <f t="shared" si="13"/>
        <v>46127</v>
      </c>
      <c r="F48" s="144">
        <f t="shared" si="6"/>
        <v>46132</v>
      </c>
      <c r="G48" s="143">
        <f t="shared" si="14"/>
        <v>46134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785</v>
      </c>
      <c r="C49" s="186" t="s">
        <v>803</v>
      </c>
      <c r="D49" s="144">
        <f t="shared" si="8"/>
        <v>46133</v>
      </c>
      <c r="E49" s="144">
        <f t="shared" si="13"/>
        <v>46134</v>
      </c>
      <c r="F49" s="144">
        <f t="shared" si="6"/>
        <v>46139</v>
      </c>
      <c r="G49" s="143">
        <f t="shared" si="14"/>
        <v>46141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8"/>
      <c r="B50" s="147" t="s">
        <v>329</v>
      </c>
      <c r="C50" s="148" t="s">
        <v>835</v>
      </c>
      <c r="D50" s="149">
        <f t="shared" si="8"/>
        <v>46140</v>
      </c>
      <c r="E50" s="149">
        <f t="shared" si="11"/>
        <v>46141</v>
      </c>
      <c r="F50" s="149">
        <f t="shared" ref="F50" si="15">D50+6</f>
        <v>46146</v>
      </c>
      <c r="G50" s="148">
        <f t="shared" ref="G50" si="16">D50+8</f>
        <v>46148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405</v>
      </c>
      <c r="B53" s="201" t="s">
        <v>406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275</v>
      </c>
      <c r="B54" s="131" t="s">
        <v>276</v>
      </c>
      <c r="C54" s="132" t="s">
        <v>277</v>
      </c>
      <c r="D54" s="133" t="s">
        <v>278</v>
      </c>
      <c r="E54" s="153" t="s">
        <v>279</v>
      </c>
      <c r="F54" s="386"/>
      <c r="G54" s="387"/>
      <c r="H54" s="133" t="s">
        <v>319</v>
      </c>
      <c r="I54" s="153" t="s">
        <v>407</v>
      </c>
    </row>
    <row r="55" spans="1:206" s="14" customFormat="1" ht="15" customHeight="1">
      <c r="A55" s="378" t="s">
        <v>283</v>
      </c>
      <c r="B55" s="372"/>
      <c r="C55" s="373"/>
      <c r="D55" s="136" t="s">
        <v>284</v>
      </c>
      <c r="E55" s="139" t="s">
        <v>285</v>
      </c>
      <c r="F55" s="388" t="s">
        <v>373</v>
      </c>
      <c r="G55" s="389"/>
      <c r="H55" s="195" t="s">
        <v>374</v>
      </c>
      <c r="I55" s="139" t="s">
        <v>408</v>
      </c>
      <c r="J55" s="208"/>
      <c r="K55" s="208"/>
      <c r="L55" s="208"/>
    </row>
    <row r="56" spans="1:206" ht="24" customHeight="1">
      <c r="A56" s="378"/>
      <c r="B56" s="374"/>
      <c r="C56" s="375"/>
      <c r="D56" s="140" t="s">
        <v>288</v>
      </c>
      <c r="E56" s="155" t="s">
        <v>289</v>
      </c>
      <c r="F56" s="388"/>
      <c r="G56" s="389"/>
      <c r="H56" s="211" t="s">
        <v>289</v>
      </c>
      <c r="I56" s="212" t="s">
        <v>409</v>
      </c>
      <c r="J56" s="208"/>
      <c r="K56" s="208"/>
      <c r="L56" s="208"/>
    </row>
    <row r="57" spans="1:206" ht="15" customHeight="1">
      <c r="A57" s="366" t="s">
        <v>50</v>
      </c>
      <c r="B57" s="273" t="s">
        <v>296</v>
      </c>
      <c r="C57" s="186" t="s">
        <v>330</v>
      </c>
      <c r="D57" s="142">
        <v>46083</v>
      </c>
      <c r="E57" s="143">
        <f t="shared" ref="E57:E64" si="17">D57+2</f>
        <v>46085</v>
      </c>
      <c r="F57" s="142" t="s">
        <v>299</v>
      </c>
      <c r="G57" s="143"/>
      <c r="H57" s="298" t="s">
        <v>422</v>
      </c>
      <c r="I57" s="186"/>
      <c r="J57" s="208"/>
      <c r="K57" s="208"/>
      <c r="L57" s="208"/>
    </row>
    <row r="58" spans="1:206" ht="15" customHeight="1">
      <c r="A58" s="367"/>
      <c r="B58" s="273" t="s">
        <v>293</v>
      </c>
      <c r="C58" s="186" t="s">
        <v>780</v>
      </c>
      <c r="D58" s="142">
        <f t="shared" ref="D58:D65" si="18">D57+7</f>
        <v>46090</v>
      </c>
      <c r="E58" s="143">
        <f t="shared" si="17"/>
        <v>46092</v>
      </c>
      <c r="F58" s="142" t="s">
        <v>764</v>
      </c>
      <c r="G58" s="143" t="s">
        <v>765</v>
      </c>
      <c r="H58" s="144">
        <v>46097</v>
      </c>
      <c r="I58" s="186">
        <f t="shared" ref="I58:I59" si="19">H58+1</f>
        <v>46098</v>
      </c>
      <c r="J58" s="208"/>
      <c r="K58" s="208"/>
      <c r="L58" s="208"/>
    </row>
    <row r="59" spans="1:206" ht="15" customHeight="1">
      <c r="A59" s="367"/>
      <c r="B59" s="273" t="s">
        <v>294</v>
      </c>
      <c r="C59" s="186" t="s">
        <v>781</v>
      </c>
      <c r="D59" s="142">
        <f t="shared" si="18"/>
        <v>46097</v>
      </c>
      <c r="E59" s="143">
        <f t="shared" si="17"/>
        <v>46099</v>
      </c>
      <c r="F59" s="142" t="s">
        <v>800</v>
      </c>
      <c r="G59" s="143" t="s">
        <v>765</v>
      </c>
      <c r="H59" s="144">
        <f t="shared" ref="H59:H65" si="20">H58+7</f>
        <v>46104</v>
      </c>
      <c r="I59" s="186">
        <f t="shared" si="19"/>
        <v>46105</v>
      </c>
      <c r="J59" s="208"/>
      <c r="K59" s="208"/>
      <c r="L59" s="208"/>
    </row>
    <row r="60" spans="1:206" ht="15" customHeight="1">
      <c r="A60" s="367"/>
      <c r="B60" s="273" t="s">
        <v>296</v>
      </c>
      <c r="C60" s="186" t="s">
        <v>544</v>
      </c>
      <c r="D60" s="142">
        <f t="shared" si="18"/>
        <v>46104</v>
      </c>
      <c r="E60" s="143">
        <f t="shared" si="17"/>
        <v>46106</v>
      </c>
      <c r="F60" s="142" t="s">
        <v>410</v>
      </c>
      <c r="G60" s="143" t="s">
        <v>544</v>
      </c>
      <c r="H60" s="144">
        <f t="shared" si="20"/>
        <v>46111</v>
      </c>
      <c r="I60" s="186">
        <f t="shared" ref="I60:I64" si="21">H60+1</f>
        <v>46112</v>
      </c>
      <c r="J60" s="208"/>
      <c r="K60" s="208"/>
      <c r="L60" s="208"/>
    </row>
    <row r="61" spans="1:206" ht="15" customHeight="1">
      <c r="A61" s="367"/>
      <c r="B61" s="273" t="s">
        <v>293</v>
      </c>
      <c r="C61" s="186" t="s">
        <v>782</v>
      </c>
      <c r="D61" s="142">
        <f t="shared" si="18"/>
        <v>46111</v>
      </c>
      <c r="E61" s="143">
        <f t="shared" si="17"/>
        <v>46113</v>
      </c>
      <c r="F61" s="142" t="s">
        <v>764</v>
      </c>
      <c r="G61" s="143" t="s">
        <v>801</v>
      </c>
      <c r="H61" s="144">
        <f t="shared" si="20"/>
        <v>46118</v>
      </c>
      <c r="I61" s="186">
        <f t="shared" si="21"/>
        <v>46119</v>
      </c>
      <c r="J61" s="208"/>
      <c r="K61" s="208"/>
      <c r="L61" s="208"/>
    </row>
    <row r="62" spans="1:206" ht="15" customHeight="1">
      <c r="A62" s="367"/>
      <c r="B62" s="273" t="s">
        <v>294</v>
      </c>
      <c r="C62" s="186" t="s">
        <v>831</v>
      </c>
      <c r="D62" s="142">
        <f t="shared" si="18"/>
        <v>46118</v>
      </c>
      <c r="E62" s="143">
        <f t="shared" si="17"/>
        <v>46120</v>
      </c>
      <c r="F62" s="142" t="s">
        <v>800</v>
      </c>
      <c r="G62" s="143" t="s">
        <v>801</v>
      </c>
      <c r="H62" s="144">
        <f t="shared" si="20"/>
        <v>46125</v>
      </c>
      <c r="I62" s="186">
        <f t="shared" si="21"/>
        <v>46126</v>
      </c>
      <c r="J62" s="208"/>
      <c r="K62" s="208"/>
      <c r="L62" s="208"/>
    </row>
    <row r="63" spans="1:206" ht="15" customHeight="1">
      <c r="A63" s="367"/>
      <c r="B63" s="273" t="s">
        <v>296</v>
      </c>
      <c r="C63" s="186" t="s">
        <v>545</v>
      </c>
      <c r="D63" s="142">
        <f t="shared" si="18"/>
        <v>46125</v>
      </c>
      <c r="E63" s="143">
        <f t="shared" si="17"/>
        <v>46127</v>
      </c>
      <c r="F63" s="142" t="s">
        <v>410</v>
      </c>
      <c r="G63" s="143" t="s">
        <v>545</v>
      </c>
      <c r="H63" s="144">
        <f t="shared" si="20"/>
        <v>46132</v>
      </c>
      <c r="I63" s="186">
        <f t="shared" si="21"/>
        <v>46133</v>
      </c>
      <c r="J63" s="208"/>
      <c r="K63" s="208"/>
      <c r="L63" s="208"/>
    </row>
    <row r="64" spans="1:206" ht="15" customHeight="1">
      <c r="A64" s="367"/>
      <c r="B64" s="273" t="s">
        <v>293</v>
      </c>
      <c r="C64" s="186" t="s">
        <v>832</v>
      </c>
      <c r="D64" s="142">
        <f t="shared" si="18"/>
        <v>46132</v>
      </c>
      <c r="E64" s="143">
        <f t="shared" si="17"/>
        <v>46134</v>
      </c>
      <c r="F64" s="142" t="s">
        <v>764</v>
      </c>
      <c r="G64" s="143" t="s">
        <v>846</v>
      </c>
      <c r="H64" s="144">
        <f t="shared" si="20"/>
        <v>46139</v>
      </c>
      <c r="I64" s="186">
        <f t="shared" si="21"/>
        <v>46140</v>
      </c>
      <c r="J64" s="208"/>
      <c r="K64" s="287"/>
      <c r="L64" s="208"/>
    </row>
    <row r="65" spans="1:13" ht="15" customHeight="1" thickBot="1">
      <c r="A65" s="368"/>
      <c r="B65" s="272" t="s">
        <v>294</v>
      </c>
      <c r="C65" s="148" t="s">
        <v>833</v>
      </c>
      <c r="D65" s="147">
        <f t="shared" si="18"/>
        <v>46139</v>
      </c>
      <c r="E65" s="148">
        <f>D65+2</f>
        <v>46141</v>
      </c>
      <c r="F65" s="147" t="s">
        <v>800</v>
      </c>
      <c r="G65" s="148" t="s">
        <v>846</v>
      </c>
      <c r="H65" s="149">
        <f t="shared" si="20"/>
        <v>46146</v>
      </c>
      <c r="I65" s="148">
        <f t="shared" ref="I65" si="22">H65+1</f>
        <v>46147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6"/>
      <c r="H66" s="210"/>
      <c r="I66" s="210"/>
      <c r="J66" s="210"/>
      <c r="K66" s="208"/>
      <c r="L66" s="207"/>
      <c r="M66" s="166"/>
    </row>
    <row r="67" spans="1:13" ht="15" customHeight="1">
      <c r="A67" s="130" t="s">
        <v>275</v>
      </c>
      <c r="B67" s="131" t="s">
        <v>276</v>
      </c>
      <c r="C67" s="132" t="s">
        <v>277</v>
      </c>
      <c r="D67" s="133" t="s">
        <v>278</v>
      </c>
      <c r="E67" s="153" t="s">
        <v>279</v>
      </c>
      <c r="F67" s="386"/>
      <c r="G67" s="387"/>
      <c r="H67" s="133" t="s">
        <v>319</v>
      </c>
      <c r="I67" s="153" t="s">
        <v>407</v>
      </c>
      <c r="J67" s="14"/>
      <c r="K67" s="14"/>
    </row>
    <row r="68" spans="1:13" ht="15" customHeight="1">
      <c r="A68" s="370" t="s">
        <v>283</v>
      </c>
      <c r="B68" s="372"/>
      <c r="C68" s="373"/>
      <c r="D68" s="136" t="s">
        <v>284</v>
      </c>
      <c r="E68" s="139" t="s">
        <v>306</v>
      </c>
      <c r="F68" s="388" t="s">
        <v>373</v>
      </c>
      <c r="G68" s="389"/>
      <c r="H68" s="195" t="s">
        <v>374</v>
      </c>
      <c r="I68" s="139" t="s">
        <v>413</v>
      </c>
      <c r="J68" s="14"/>
      <c r="K68" s="14"/>
    </row>
    <row r="69" spans="1:13" ht="15" customHeight="1">
      <c r="A69" s="371"/>
      <c r="B69" s="374"/>
      <c r="C69" s="375"/>
      <c r="D69" s="140" t="s">
        <v>58</v>
      </c>
      <c r="E69" s="155" t="s">
        <v>289</v>
      </c>
      <c r="F69" s="388"/>
      <c r="G69" s="389"/>
      <c r="H69" s="211" t="s">
        <v>289</v>
      </c>
      <c r="I69" s="212" t="s">
        <v>409</v>
      </c>
      <c r="J69" s="14"/>
      <c r="K69" s="14"/>
    </row>
    <row r="70" spans="1:13" s="14" customFormat="1" ht="15" customHeight="1">
      <c r="A70" s="367" t="s">
        <v>56</v>
      </c>
      <c r="B70" s="273" t="s">
        <v>313</v>
      </c>
      <c r="C70" s="186" t="s">
        <v>544</v>
      </c>
      <c r="D70" s="300" t="s">
        <v>295</v>
      </c>
      <c r="E70" s="143"/>
      <c r="F70" s="142" t="s">
        <v>299</v>
      </c>
      <c r="G70" s="143"/>
      <c r="H70" s="298" t="s">
        <v>422</v>
      </c>
      <c r="I70" s="186"/>
    </row>
    <row r="71" spans="1:13" ht="15" customHeight="1">
      <c r="A71" s="367"/>
      <c r="B71" s="273" t="s">
        <v>312</v>
      </c>
      <c r="C71" s="186" t="s">
        <v>544</v>
      </c>
      <c r="D71" s="142">
        <v>46092</v>
      </c>
      <c r="E71" s="143">
        <f t="shared" ref="E71:E78" si="23">D71+3</f>
        <v>46095</v>
      </c>
      <c r="F71" s="142" t="s">
        <v>764</v>
      </c>
      <c r="G71" s="143" t="s">
        <v>765</v>
      </c>
      <c r="H71" s="144">
        <v>46097</v>
      </c>
      <c r="I71" s="186">
        <f t="shared" ref="I71:I78" si="24">H71+1</f>
        <v>46098</v>
      </c>
      <c r="J71" s="14"/>
      <c r="K71" s="14"/>
    </row>
    <row r="72" spans="1:13" ht="15" customHeight="1">
      <c r="A72" s="367"/>
      <c r="B72" s="273" t="s">
        <v>396</v>
      </c>
      <c r="C72" s="186" t="s">
        <v>761</v>
      </c>
      <c r="D72" s="142">
        <f t="shared" ref="D72:D78" si="25">D71+7</f>
        <v>46099</v>
      </c>
      <c r="E72" s="143">
        <f t="shared" si="23"/>
        <v>46102</v>
      </c>
      <c r="F72" s="142" t="s">
        <v>800</v>
      </c>
      <c r="G72" s="143" t="s">
        <v>765</v>
      </c>
      <c r="H72" s="144">
        <f t="shared" ref="H72:H78" si="26">H71+7</f>
        <v>46104</v>
      </c>
      <c r="I72" s="186">
        <f t="shared" si="24"/>
        <v>46105</v>
      </c>
      <c r="J72" s="14"/>
      <c r="K72" s="14"/>
    </row>
    <row r="73" spans="1:13" ht="15" customHeight="1">
      <c r="A73" s="367"/>
      <c r="B73" s="273" t="s">
        <v>315</v>
      </c>
      <c r="C73" s="186" t="s">
        <v>545</v>
      </c>
      <c r="D73" s="142">
        <f t="shared" si="25"/>
        <v>46106</v>
      </c>
      <c r="E73" s="143">
        <f t="shared" si="23"/>
        <v>46109</v>
      </c>
      <c r="F73" s="142" t="s">
        <v>410</v>
      </c>
      <c r="G73" s="143" t="s">
        <v>544</v>
      </c>
      <c r="H73" s="144">
        <f t="shared" si="26"/>
        <v>46111</v>
      </c>
      <c r="I73" s="186">
        <f t="shared" si="24"/>
        <v>46112</v>
      </c>
      <c r="J73" s="14"/>
      <c r="K73" s="14"/>
    </row>
    <row r="74" spans="1:13" ht="15" customHeight="1">
      <c r="A74" s="367"/>
      <c r="B74" s="273" t="s">
        <v>312</v>
      </c>
      <c r="C74" s="186" t="s">
        <v>545</v>
      </c>
      <c r="D74" s="142">
        <f t="shared" si="25"/>
        <v>46113</v>
      </c>
      <c r="E74" s="143">
        <f t="shared" si="23"/>
        <v>46116</v>
      </c>
      <c r="F74" s="142" t="s">
        <v>764</v>
      </c>
      <c r="G74" s="143" t="s">
        <v>801</v>
      </c>
      <c r="H74" s="144">
        <f t="shared" si="26"/>
        <v>46118</v>
      </c>
      <c r="I74" s="186">
        <f t="shared" si="24"/>
        <v>46119</v>
      </c>
      <c r="J74" s="14"/>
      <c r="K74" s="14"/>
    </row>
    <row r="75" spans="1:13" ht="15" customHeight="1">
      <c r="A75" s="367"/>
      <c r="B75" s="273" t="s">
        <v>396</v>
      </c>
      <c r="C75" s="186" t="s">
        <v>762</v>
      </c>
      <c r="D75" s="142">
        <f t="shared" si="25"/>
        <v>46120</v>
      </c>
      <c r="E75" s="143">
        <f t="shared" si="23"/>
        <v>46123</v>
      </c>
      <c r="F75" s="142" t="s">
        <v>800</v>
      </c>
      <c r="G75" s="143" t="s">
        <v>801</v>
      </c>
      <c r="H75" s="144">
        <f t="shared" si="26"/>
        <v>46125</v>
      </c>
      <c r="I75" s="186">
        <f t="shared" si="24"/>
        <v>46126</v>
      </c>
      <c r="J75" s="14"/>
      <c r="K75" s="14"/>
    </row>
    <row r="76" spans="1:13" ht="15" customHeight="1">
      <c r="A76" s="367"/>
      <c r="B76" s="273" t="s">
        <v>315</v>
      </c>
      <c r="C76" s="186" t="s">
        <v>546</v>
      </c>
      <c r="D76" s="142">
        <f t="shared" si="25"/>
        <v>46127</v>
      </c>
      <c r="E76" s="143">
        <f t="shared" si="23"/>
        <v>46130</v>
      </c>
      <c r="F76" s="142" t="s">
        <v>410</v>
      </c>
      <c r="G76" s="143" t="s">
        <v>545</v>
      </c>
      <c r="H76" s="144">
        <f t="shared" si="26"/>
        <v>46132</v>
      </c>
      <c r="I76" s="186">
        <f t="shared" si="24"/>
        <v>46133</v>
      </c>
      <c r="J76" s="14"/>
      <c r="K76" s="14"/>
    </row>
    <row r="77" spans="1:13" ht="15" customHeight="1">
      <c r="A77" s="367"/>
      <c r="B77" s="273" t="s">
        <v>312</v>
      </c>
      <c r="C77" s="186" t="s">
        <v>546</v>
      </c>
      <c r="D77" s="142">
        <f t="shared" si="25"/>
        <v>46134</v>
      </c>
      <c r="E77" s="143">
        <f t="shared" si="23"/>
        <v>46137</v>
      </c>
      <c r="F77" s="142" t="s">
        <v>764</v>
      </c>
      <c r="G77" s="143" t="s">
        <v>846</v>
      </c>
      <c r="H77" s="144">
        <f t="shared" si="26"/>
        <v>46139</v>
      </c>
      <c r="I77" s="186">
        <f t="shared" si="24"/>
        <v>46140</v>
      </c>
      <c r="J77" s="14"/>
      <c r="K77" s="14"/>
    </row>
    <row r="78" spans="1:13" ht="15" customHeight="1" thickBot="1">
      <c r="A78" s="368"/>
      <c r="B78" s="272" t="s">
        <v>396</v>
      </c>
      <c r="C78" s="148" t="s">
        <v>763</v>
      </c>
      <c r="D78" s="147">
        <f t="shared" si="25"/>
        <v>46141</v>
      </c>
      <c r="E78" s="148">
        <f t="shared" si="23"/>
        <v>46144</v>
      </c>
      <c r="F78" s="147" t="s">
        <v>800</v>
      </c>
      <c r="G78" s="148" t="s">
        <v>846</v>
      </c>
      <c r="H78" s="149">
        <f t="shared" si="26"/>
        <v>46146</v>
      </c>
      <c r="I78" s="148">
        <f t="shared" si="24"/>
        <v>46147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275</v>
      </c>
      <c r="B80" s="131" t="s">
        <v>276</v>
      </c>
      <c r="C80" s="132" t="s">
        <v>277</v>
      </c>
      <c r="D80" s="133" t="s">
        <v>278</v>
      </c>
      <c r="E80" s="153" t="s">
        <v>319</v>
      </c>
      <c r="F80" s="386"/>
      <c r="G80" s="387"/>
      <c r="H80" s="133" t="s">
        <v>319</v>
      </c>
      <c r="I80" s="153" t="s">
        <v>407</v>
      </c>
    </row>
    <row r="81" spans="1:13" s="14" customFormat="1" ht="15" customHeight="1">
      <c r="A81" s="370" t="s">
        <v>283</v>
      </c>
      <c r="B81" s="372"/>
      <c r="C81" s="373"/>
      <c r="D81" s="136" t="s">
        <v>284</v>
      </c>
      <c r="E81" s="139" t="s">
        <v>306</v>
      </c>
      <c r="F81" s="388" t="s">
        <v>373</v>
      </c>
      <c r="G81" s="389"/>
      <c r="H81" s="195" t="s">
        <v>374</v>
      </c>
      <c r="I81" s="139" t="s">
        <v>408</v>
      </c>
      <c r="J81" s="208"/>
      <c r="K81" s="208"/>
    </row>
    <row r="82" spans="1:13" ht="27" customHeight="1">
      <c r="A82" s="371"/>
      <c r="B82" s="374"/>
      <c r="C82" s="375"/>
      <c r="D82" s="140" t="s">
        <v>63</v>
      </c>
      <c r="E82" s="155" t="s">
        <v>325</v>
      </c>
      <c r="F82" s="388"/>
      <c r="G82" s="389"/>
      <c r="H82" s="211" t="s">
        <v>289</v>
      </c>
      <c r="I82" s="212" t="s">
        <v>409</v>
      </c>
      <c r="J82" s="208"/>
      <c r="K82" s="208"/>
    </row>
    <row r="83" spans="1:13" ht="15" customHeight="1">
      <c r="A83" s="366" t="s">
        <v>61</v>
      </c>
      <c r="B83" s="142" t="s">
        <v>299</v>
      </c>
      <c r="C83" s="186"/>
      <c r="D83" s="301" t="s">
        <v>830</v>
      </c>
      <c r="E83" s="143"/>
      <c r="F83" s="142" t="s">
        <v>299</v>
      </c>
      <c r="G83" s="143"/>
      <c r="H83" s="298" t="s">
        <v>422</v>
      </c>
      <c r="I83" s="186"/>
      <c r="M83" s="166"/>
    </row>
    <row r="84" spans="1:13" ht="15" customHeight="1">
      <c r="A84" s="367"/>
      <c r="B84" s="142" t="s">
        <v>785</v>
      </c>
      <c r="C84" s="186" t="s">
        <v>761</v>
      </c>
      <c r="D84" s="144">
        <v>46091</v>
      </c>
      <c r="E84" s="143">
        <f t="shared" ref="E84:E91" si="27">D84+3</f>
        <v>46094</v>
      </c>
      <c r="F84" s="142" t="s">
        <v>764</v>
      </c>
      <c r="G84" s="143" t="s">
        <v>765</v>
      </c>
      <c r="H84" s="144">
        <v>46097</v>
      </c>
      <c r="I84" s="186">
        <f t="shared" ref="I84:I91" si="28">H84+1</f>
        <v>46098</v>
      </c>
      <c r="J84" s="208"/>
      <c r="K84" s="208"/>
      <c r="L84" s="207"/>
      <c r="M84" s="166"/>
    </row>
    <row r="85" spans="1:13" ht="15" customHeight="1">
      <c r="A85" s="367"/>
      <c r="B85" s="142" t="s">
        <v>329</v>
      </c>
      <c r="C85" s="186" t="s">
        <v>783</v>
      </c>
      <c r="D85" s="144">
        <f t="shared" ref="D85:D91" si="29">D84+7</f>
        <v>46098</v>
      </c>
      <c r="E85" s="143">
        <f t="shared" si="27"/>
        <v>46101</v>
      </c>
      <c r="F85" s="142" t="s">
        <v>800</v>
      </c>
      <c r="G85" s="143" t="s">
        <v>765</v>
      </c>
      <c r="H85" s="144">
        <f t="shared" ref="H85:H91" si="30">H84+7</f>
        <v>46104</v>
      </c>
      <c r="I85" s="186">
        <f t="shared" si="28"/>
        <v>46105</v>
      </c>
      <c r="K85" s="287"/>
      <c r="L85" s="207"/>
      <c r="M85" s="166"/>
    </row>
    <row r="86" spans="1:13" ht="15" customHeight="1">
      <c r="A86" s="367"/>
      <c r="B86" s="142" t="s">
        <v>785</v>
      </c>
      <c r="C86" s="186" t="s">
        <v>762</v>
      </c>
      <c r="D86" s="144">
        <f t="shared" si="29"/>
        <v>46105</v>
      </c>
      <c r="E86" s="143">
        <f t="shared" si="27"/>
        <v>46108</v>
      </c>
      <c r="F86" s="142" t="s">
        <v>410</v>
      </c>
      <c r="G86" s="143" t="s">
        <v>544</v>
      </c>
      <c r="H86" s="144">
        <f t="shared" si="30"/>
        <v>46111</v>
      </c>
      <c r="I86" s="186">
        <f t="shared" si="28"/>
        <v>46112</v>
      </c>
      <c r="K86" s="208"/>
      <c r="L86" s="207"/>
      <c r="M86" s="166"/>
    </row>
    <row r="87" spans="1:13" ht="15" customHeight="1">
      <c r="A87" s="367"/>
      <c r="B87" s="142" t="s">
        <v>329</v>
      </c>
      <c r="C87" s="186" t="s">
        <v>784</v>
      </c>
      <c r="D87" s="144">
        <f t="shared" si="29"/>
        <v>46112</v>
      </c>
      <c r="E87" s="143">
        <f t="shared" si="27"/>
        <v>46115</v>
      </c>
      <c r="F87" s="142" t="s">
        <v>764</v>
      </c>
      <c r="G87" s="143" t="s">
        <v>801</v>
      </c>
      <c r="H87" s="144">
        <f t="shared" si="30"/>
        <v>46118</v>
      </c>
      <c r="I87" s="186">
        <f t="shared" si="28"/>
        <v>46119</v>
      </c>
      <c r="K87" s="208"/>
      <c r="L87" s="207"/>
      <c r="M87" s="166"/>
    </row>
    <row r="88" spans="1:13" ht="15" customHeight="1">
      <c r="A88" s="367"/>
      <c r="B88" s="142" t="s">
        <v>785</v>
      </c>
      <c r="C88" s="186" t="s">
        <v>763</v>
      </c>
      <c r="D88" s="144">
        <f t="shared" si="29"/>
        <v>46119</v>
      </c>
      <c r="E88" s="143">
        <f t="shared" si="27"/>
        <v>46122</v>
      </c>
      <c r="F88" s="142" t="s">
        <v>800</v>
      </c>
      <c r="G88" s="143" t="s">
        <v>801</v>
      </c>
      <c r="H88" s="144">
        <f t="shared" si="30"/>
        <v>46125</v>
      </c>
      <c r="I88" s="186">
        <f t="shared" si="28"/>
        <v>46126</v>
      </c>
      <c r="K88" s="208"/>
      <c r="L88" s="207"/>
      <c r="M88" s="166"/>
    </row>
    <row r="89" spans="1:13" ht="15" customHeight="1">
      <c r="A89" s="367"/>
      <c r="B89" s="142" t="s">
        <v>329</v>
      </c>
      <c r="C89" s="186" t="s">
        <v>834</v>
      </c>
      <c r="D89" s="144">
        <f t="shared" si="29"/>
        <v>46126</v>
      </c>
      <c r="E89" s="143">
        <f t="shared" si="27"/>
        <v>46129</v>
      </c>
      <c r="F89" s="142" t="s">
        <v>410</v>
      </c>
      <c r="G89" s="143" t="s">
        <v>545</v>
      </c>
      <c r="H89" s="144">
        <f t="shared" si="30"/>
        <v>46132</v>
      </c>
      <c r="I89" s="186">
        <f t="shared" si="28"/>
        <v>46133</v>
      </c>
      <c r="K89" s="208"/>
      <c r="L89" s="207"/>
      <c r="M89" s="166"/>
    </row>
    <row r="90" spans="1:13" ht="15" customHeight="1">
      <c r="A90" s="367"/>
      <c r="B90" s="142" t="s">
        <v>785</v>
      </c>
      <c r="C90" s="186" t="s">
        <v>803</v>
      </c>
      <c r="D90" s="144">
        <f t="shared" si="29"/>
        <v>46133</v>
      </c>
      <c r="E90" s="143">
        <f t="shared" si="27"/>
        <v>46136</v>
      </c>
      <c r="F90" s="142" t="s">
        <v>764</v>
      </c>
      <c r="G90" s="143" t="s">
        <v>846</v>
      </c>
      <c r="H90" s="144">
        <f t="shared" si="30"/>
        <v>46139</v>
      </c>
      <c r="I90" s="186">
        <f t="shared" si="28"/>
        <v>46140</v>
      </c>
      <c r="K90" s="208"/>
      <c r="L90" s="207"/>
      <c r="M90" s="166"/>
    </row>
    <row r="91" spans="1:13" ht="15" customHeight="1" thickBot="1">
      <c r="A91" s="368"/>
      <c r="B91" s="147" t="s">
        <v>329</v>
      </c>
      <c r="C91" s="148" t="s">
        <v>835</v>
      </c>
      <c r="D91" s="149">
        <f t="shared" si="29"/>
        <v>46140</v>
      </c>
      <c r="E91" s="148">
        <f t="shared" si="27"/>
        <v>46143</v>
      </c>
      <c r="F91" s="147" t="s">
        <v>800</v>
      </c>
      <c r="G91" s="148" t="s">
        <v>846</v>
      </c>
      <c r="H91" s="149">
        <f t="shared" si="30"/>
        <v>46146</v>
      </c>
      <c r="I91" s="148">
        <f t="shared" si="28"/>
        <v>46147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369</v>
      </c>
      <c r="B94" s="201" t="s">
        <v>414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275</v>
      </c>
      <c r="B95" s="131" t="s">
        <v>276</v>
      </c>
      <c r="C95" s="132" t="s">
        <v>277</v>
      </c>
      <c r="D95" s="133" t="s">
        <v>278</v>
      </c>
      <c r="E95" s="153" t="s">
        <v>279</v>
      </c>
      <c r="F95" s="386"/>
      <c r="G95" s="387"/>
      <c r="H95" s="187" t="s">
        <v>319</v>
      </c>
      <c r="I95" s="151" t="s">
        <v>415</v>
      </c>
      <c r="J95" s="213" t="s">
        <v>416</v>
      </c>
      <c r="K95" s="207"/>
      <c r="L95" s="207"/>
    </row>
    <row r="96" spans="1:13" s="14" customFormat="1" ht="15" customHeight="1">
      <c r="A96" s="378" t="s">
        <v>283</v>
      </c>
      <c r="B96" s="372"/>
      <c r="C96" s="373"/>
      <c r="D96" s="136" t="s">
        <v>284</v>
      </c>
      <c r="E96" s="139" t="s">
        <v>285</v>
      </c>
      <c r="F96" s="388" t="s">
        <v>373</v>
      </c>
      <c r="G96" s="389"/>
      <c r="H96" s="214" t="s">
        <v>374</v>
      </c>
      <c r="I96" s="138" t="s">
        <v>417</v>
      </c>
      <c r="J96" s="215" t="s">
        <v>418</v>
      </c>
      <c r="K96" s="207"/>
      <c r="L96" s="207"/>
    </row>
    <row r="97" spans="1:13" ht="25.5" customHeight="1">
      <c r="A97" s="378"/>
      <c r="B97" s="374"/>
      <c r="C97" s="375"/>
      <c r="D97" s="140" t="s">
        <v>288</v>
      </c>
      <c r="E97" s="155" t="s">
        <v>289</v>
      </c>
      <c r="F97" s="388"/>
      <c r="G97" s="389"/>
      <c r="H97" s="189" t="s">
        <v>289</v>
      </c>
      <c r="I97" s="192" t="s">
        <v>419</v>
      </c>
      <c r="J97" s="191" t="s">
        <v>420</v>
      </c>
      <c r="K97" s="207"/>
      <c r="L97" s="207"/>
    </row>
    <row r="98" spans="1:13" ht="15" customHeight="1">
      <c r="A98" s="366" t="s">
        <v>50</v>
      </c>
      <c r="B98" s="273" t="s">
        <v>296</v>
      </c>
      <c r="C98" s="186" t="s">
        <v>330</v>
      </c>
      <c r="D98" s="142">
        <v>46083</v>
      </c>
      <c r="E98" s="143">
        <f t="shared" ref="E98:E105" si="31">D98+2</f>
        <v>46085</v>
      </c>
      <c r="F98" s="142" t="s">
        <v>557</v>
      </c>
      <c r="G98" s="143" t="s">
        <v>330</v>
      </c>
      <c r="H98" s="144">
        <v>46094</v>
      </c>
      <c r="I98" s="279">
        <f t="shared" ref="I98:I102" si="32">H98+4</f>
        <v>46098</v>
      </c>
      <c r="J98" s="280">
        <f t="shared" ref="J98:J102" si="33">H98+6</f>
        <v>46100</v>
      </c>
      <c r="K98" s="207"/>
      <c r="L98" s="207"/>
      <c r="M98" s="166"/>
    </row>
    <row r="99" spans="1:13" ht="15" customHeight="1">
      <c r="A99" s="367"/>
      <c r="B99" s="273" t="s">
        <v>293</v>
      </c>
      <c r="C99" s="186" t="s">
        <v>780</v>
      </c>
      <c r="D99" s="142">
        <f t="shared" ref="D99:D106" si="34">D98+7</f>
        <v>46090</v>
      </c>
      <c r="E99" s="143">
        <f t="shared" si="31"/>
        <v>46092</v>
      </c>
      <c r="F99" s="142" t="s">
        <v>802</v>
      </c>
      <c r="G99" s="143" t="s">
        <v>330</v>
      </c>
      <c r="H99" s="144">
        <f t="shared" ref="H99:H102" si="35">H98+7</f>
        <v>46101</v>
      </c>
      <c r="I99" s="279">
        <f t="shared" si="32"/>
        <v>46105</v>
      </c>
      <c r="J99" s="280">
        <f t="shared" si="33"/>
        <v>46107</v>
      </c>
      <c r="K99" s="207"/>
      <c r="L99" s="207"/>
      <c r="M99" s="166"/>
    </row>
    <row r="100" spans="1:13" ht="15" customHeight="1">
      <c r="A100" s="367"/>
      <c r="B100" s="273" t="s">
        <v>294</v>
      </c>
      <c r="C100" s="186" t="s">
        <v>781</v>
      </c>
      <c r="D100" s="142">
        <f t="shared" si="34"/>
        <v>46097</v>
      </c>
      <c r="E100" s="143">
        <f t="shared" si="31"/>
        <v>46099</v>
      </c>
      <c r="F100" s="142" t="s">
        <v>555</v>
      </c>
      <c r="G100" s="143" t="s">
        <v>544</v>
      </c>
      <c r="H100" s="144">
        <f t="shared" si="35"/>
        <v>46108</v>
      </c>
      <c r="I100" s="279">
        <f t="shared" si="32"/>
        <v>46112</v>
      </c>
      <c r="J100" s="280">
        <f t="shared" si="33"/>
        <v>46114</v>
      </c>
      <c r="K100" s="207"/>
      <c r="L100" s="207"/>
      <c r="M100" s="166"/>
    </row>
    <row r="101" spans="1:13" ht="15" customHeight="1">
      <c r="A101" s="367"/>
      <c r="B101" s="273" t="s">
        <v>296</v>
      </c>
      <c r="C101" s="186" t="s">
        <v>544</v>
      </c>
      <c r="D101" s="142">
        <f t="shared" si="34"/>
        <v>46104</v>
      </c>
      <c r="E101" s="143">
        <f t="shared" si="31"/>
        <v>46106</v>
      </c>
      <c r="F101" s="142" t="s">
        <v>557</v>
      </c>
      <c r="G101" s="143" t="s">
        <v>544</v>
      </c>
      <c r="H101" s="144">
        <f t="shared" si="35"/>
        <v>46115</v>
      </c>
      <c r="I101" s="279">
        <f t="shared" si="32"/>
        <v>46119</v>
      </c>
      <c r="J101" s="280">
        <f t="shared" si="33"/>
        <v>46121</v>
      </c>
      <c r="K101" s="207"/>
      <c r="L101" s="207"/>
      <c r="M101" s="166"/>
    </row>
    <row r="102" spans="1:13" ht="15" customHeight="1">
      <c r="A102" s="367"/>
      <c r="B102" s="273" t="s">
        <v>293</v>
      </c>
      <c r="C102" s="186" t="s">
        <v>782</v>
      </c>
      <c r="D102" s="142">
        <f t="shared" si="34"/>
        <v>46111</v>
      </c>
      <c r="E102" s="143">
        <f t="shared" si="31"/>
        <v>46113</v>
      </c>
      <c r="F102" s="142" t="s">
        <v>802</v>
      </c>
      <c r="G102" s="143" t="s">
        <v>544</v>
      </c>
      <c r="H102" s="144">
        <f t="shared" si="35"/>
        <v>46122</v>
      </c>
      <c r="I102" s="279">
        <f t="shared" si="32"/>
        <v>46126</v>
      </c>
      <c r="J102" s="280">
        <f t="shared" si="33"/>
        <v>46128</v>
      </c>
      <c r="K102" s="207"/>
      <c r="L102" s="207"/>
      <c r="M102" s="166"/>
    </row>
    <row r="103" spans="1:13" ht="15" customHeight="1">
      <c r="A103" s="367"/>
      <c r="B103" s="273" t="s">
        <v>294</v>
      </c>
      <c r="C103" s="186" t="s">
        <v>831</v>
      </c>
      <c r="D103" s="142">
        <f t="shared" si="34"/>
        <v>46118</v>
      </c>
      <c r="E103" s="143">
        <f t="shared" si="31"/>
        <v>46120</v>
      </c>
      <c r="F103" s="142" t="s">
        <v>555</v>
      </c>
      <c r="G103" s="143" t="s">
        <v>545</v>
      </c>
      <c r="H103" s="144">
        <f t="shared" ref="H103:H106" si="36">H102+7</f>
        <v>46129</v>
      </c>
      <c r="I103" s="279">
        <f t="shared" ref="I103:I106" si="37">H103+4</f>
        <v>46133</v>
      </c>
      <c r="J103" s="280">
        <f t="shared" ref="J103:J106" si="38">H103+6</f>
        <v>46135</v>
      </c>
      <c r="K103" s="207"/>
      <c r="L103" s="207"/>
      <c r="M103" s="166"/>
    </row>
    <row r="104" spans="1:13" ht="15" customHeight="1">
      <c r="A104" s="367"/>
      <c r="B104" s="273" t="s">
        <v>296</v>
      </c>
      <c r="C104" s="186" t="s">
        <v>545</v>
      </c>
      <c r="D104" s="142">
        <f t="shared" si="34"/>
        <v>46125</v>
      </c>
      <c r="E104" s="143">
        <f t="shared" si="31"/>
        <v>46127</v>
      </c>
      <c r="F104" s="142" t="s">
        <v>557</v>
      </c>
      <c r="G104" s="143" t="s">
        <v>545</v>
      </c>
      <c r="H104" s="144">
        <f t="shared" si="36"/>
        <v>46136</v>
      </c>
      <c r="I104" s="279">
        <f t="shared" si="37"/>
        <v>46140</v>
      </c>
      <c r="J104" s="280">
        <f t="shared" si="38"/>
        <v>46142</v>
      </c>
      <c r="K104" s="207"/>
      <c r="L104" s="207"/>
      <c r="M104" s="166"/>
    </row>
    <row r="105" spans="1:13" ht="15" customHeight="1">
      <c r="A105" s="367"/>
      <c r="B105" s="273" t="s">
        <v>293</v>
      </c>
      <c r="C105" s="186" t="s">
        <v>832</v>
      </c>
      <c r="D105" s="142">
        <f t="shared" si="34"/>
        <v>46132</v>
      </c>
      <c r="E105" s="143">
        <f t="shared" si="31"/>
        <v>46134</v>
      </c>
      <c r="F105" s="142" t="s">
        <v>802</v>
      </c>
      <c r="G105" s="143" t="s">
        <v>545</v>
      </c>
      <c r="H105" s="144">
        <f t="shared" si="36"/>
        <v>46143</v>
      </c>
      <c r="I105" s="279">
        <f t="shared" si="37"/>
        <v>46147</v>
      </c>
      <c r="J105" s="280">
        <f t="shared" si="38"/>
        <v>46149</v>
      </c>
      <c r="K105" s="207"/>
      <c r="L105" s="207"/>
      <c r="M105" s="166"/>
    </row>
    <row r="106" spans="1:13" ht="15" customHeight="1" thickBot="1">
      <c r="A106" s="368"/>
      <c r="B106" s="272" t="s">
        <v>294</v>
      </c>
      <c r="C106" s="148" t="s">
        <v>833</v>
      </c>
      <c r="D106" s="147">
        <f t="shared" si="34"/>
        <v>46139</v>
      </c>
      <c r="E106" s="148">
        <f>D106+2</f>
        <v>46141</v>
      </c>
      <c r="F106" s="147" t="s">
        <v>555</v>
      </c>
      <c r="G106" s="148" t="s">
        <v>546</v>
      </c>
      <c r="H106" s="149">
        <f t="shared" si="36"/>
        <v>46150</v>
      </c>
      <c r="I106" s="281">
        <f t="shared" si="37"/>
        <v>46154</v>
      </c>
      <c r="J106" s="282">
        <f t="shared" si="38"/>
        <v>46156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275</v>
      </c>
      <c r="B108" s="131" t="s">
        <v>276</v>
      </c>
      <c r="C108" s="132" t="s">
        <v>277</v>
      </c>
      <c r="D108" s="133" t="s">
        <v>278</v>
      </c>
      <c r="E108" s="153" t="s">
        <v>279</v>
      </c>
      <c r="F108" s="386"/>
      <c r="G108" s="387"/>
      <c r="H108" s="187" t="s">
        <v>319</v>
      </c>
      <c r="I108" s="151" t="s">
        <v>415</v>
      </c>
      <c r="J108" s="213" t="s">
        <v>416</v>
      </c>
      <c r="K108" s="14"/>
    </row>
    <row r="109" spans="1:13" ht="15" customHeight="1">
      <c r="A109" s="370" t="s">
        <v>283</v>
      </c>
      <c r="B109" s="372"/>
      <c r="C109" s="373"/>
      <c r="D109" s="136" t="s">
        <v>284</v>
      </c>
      <c r="E109" s="139" t="s">
        <v>306</v>
      </c>
      <c r="F109" s="388" t="s">
        <v>373</v>
      </c>
      <c r="G109" s="389"/>
      <c r="H109" s="214" t="s">
        <v>374</v>
      </c>
      <c r="I109" s="138" t="s">
        <v>417</v>
      </c>
      <c r="J109" s="215" t="s">
        <v>418</v>
      </c>
      <c r="K109" s="14"/>
    </row>
    <row r="110" spans="1:13" ht="15" customHeight="1">
      <c r="A110" s="371"/>
      <c r="B110" s="374"/>
      <c r="C110" s="375"/>
      <c r="D110" s="140" t="s">
        <v>58</v>
      </c>
      <c r="E110" s="155" t="s">
        <v>289</v>
      </c>
      <c r="F110" s="388"/>
      <c r="G110" s="389"/>
      <c r="H110" s="189" t="s">
        <v>289</v>
      </c>
      <c r="I110" s="192" t="s">
        <v>419</v>
      </c>
      <c r="J110" s="191" t="s">
        <v>420</v>
      </c>
      <c r="K110" s="14"/>
    </row>
    <row r="111" spans="1:13" s="14" customFormat="1" ht="15" customHeight="1">
      <c r="A111" s="367" t="s">
        <v>56</v>
      </c>
      <c r="B111" s="273" t="s">
        <v>313</v>
      </c>
      <c r="C111" s="186" t="s">
        <v>544</v>
      </c>
      <c r="D111" s="300" t="s">
        <v>295</v>
      </c>
      <c r="E111" s="143"/>
      <c r="F111" s="142" t="s">
        <v>557</v>
      </c>
      <c r="G111" s="143" t="s">
        <v>330</v>
      </c>
      <c r="H111" s="144">
        <v>46094</v>
      </c>
      <c r="I111" s="279">
        <f t="shared" ref="I111:I119" si="39">H111+4</f>
        <v>46098</v>
      </c>
      <c r="J111" s="280">
        <f t="shared" ref="J111:J119" si="40">H111+6</f>
        <v>46100</v>
      </c>
    </row>
    <row r="112" spans="1:13" ht="15" customHeight="1">
      <c r="A112" s="367"/>
      <c r="B112" s="273" t="s">
        <v>312</v>
      </c>
      <c r="C112" s="186" t="s">
        <v>544</v>
      </c>
      <c r="D112" s="142">
        <v>46092</v>
      </c>
      <c r="E112" s="143">
        <f t="shared" ref="E112:E119" si="41">D112+3</f>
        <v>46095</v>
      </c>
      <c r="F112" s="142" t="s">
        <v>802</v>
      </c>
      <c r="G112" s="143" t="s">
        <v>330</v>
      </c>
      <c r="H112" s="144">
        <f t="shared" ref="H112:H119" si="42">H111+7</f>
        <v>46101</v>
      </c>
      <c r="I112" s="279">
        <f t="shared" si="39"/>
        <v>46105</v>
      </c>
      <c r="J112" s="280">
        <f t="shared" si="40"/>
        <v>46107</v>
      </c>
      <c r="K112" s="14"/>
    </row>
    <row r="113" spans="1:13" ht="15" customHeight="1">
      <c r="A113" s="367"/>
      <c r="B113" s="273" t="s">
        <v>396</v>
      </c>
      <c r="C113" s="186" t="s">
        <v>761</v>
      </c>
      <c r="D113" s="142">
        <f t="shared" ref="D113:D119" si="43">D112+7</f>
        <v>46099</v>
      </c>
      <c r="E113" s="143">
        <f t="shared" si="41"/>
        <v>46102</v>
      </c>
      <c r="F113" s="142" t="s">
        <v>555</v>
      </c>
      <c r="G113" s="143" t="s">
        <v>544</v>
      </c>
      <c r="H113" s="144">
        <f t="shared" si="42"/>
        <v>46108</v>
      </c>
      <c r="I113" s="279">
        <f t="shared" si="39"/>
        <v>46112</v>
      </c>
      <c r="J113" s="280">
        <f t="shared" si="40"/>
        <v>46114</v>
      </c>
      <c r="K113" s="14"/>
    </row>
    <row r="114" spans="1:13" ht="15" customHeight="1">
      <c r="A114" s="367"/>
      <c r="B114" s="273" t="s">
        <v>315</v>
      </c>
      <c r="C114" s="186" t="s">
        <v>545</v>
      </c>
      <c r="D114" s="142">
        <f t="shared" si="43"/>
        <v>46106</v>
      </c>
      <c r="E114" s="143">
        <f t="shared" si="41"/>
        <v>46109</v>
      </c>
      <c r="F114" s="142" t="s">
        <v>557</v>
      </c>
      <c r="G114" s="143" t="s">
        <v>544</v>
      </c>
      <c r="H114" s="144">
        <f t="shared" si="42"/>
        <v>46115</v>
      </c>
      <c r="I114" s="279">
        <f t="shared" si="39"/>
        <v>46119</v>
      </c>
      <c r="J114" s="280">
        <f t="shared" si="40"/>
        <v>46121</v>
      </c>
      <c r="K114" s="14"/>
    </row>
    <row r="115" spans="1:13" ht="15" customHeight="1">
      <c r="A115" s="367"/>
      <c r="B115" s="273" t="s">
        <v>312</v>
      </c>
      <c r="C115" s="186" t="s">
        <v>545</v>
      </c>
      <c r="D115" s="142">
        <f t="shared" si="43"/>
        <v>46113</v>
      </c>
      <c r="E115" s="143">
        <f t="shared" si="41"/>
        <v>46116</v>
      </c>
      <c r="F115" s="142" t="s">
        <v>802</v>
      </c>
      <c r="G115" s="143" t="s">
        <v>544</v>
      </c>
      <c r="H115" s="144">
        <f t="shared" si="42"/>
        <v>46122</v>
      </c>
      <c r="I115" s="279">
        <f t="shared" si="39"/>
        <v>46126</v>
      </c>
      <c r="J115" s="280">
        <f t="shared" si="40"/>
        <v>46128</v>
      </c>
      <c r="K115" s="14"/>
    </row>
    <row r="116" spans="1:13" ht="15" customHeight="1">
      <c r="A116" s="367"/>
      <c r="B116" s="273" t="s">
        <v>396</v>
      </c>
      <c r="C116" s="186" t="s">
        <v>762</v>
      </c>
      <c r="D116" s="142">
        <f t="shared" si="43"/>
        <v>46120</v>
      </c>
      <c r="E116" s="143">
        <f t="shared" si="41"/>
        <v>46123</v>
      </c>
      <c r="F116" s="142" t="s">
        <v>555</v>
      </c>
      <c r="G116" s="143" t="s">
        <v>545</v>
      </c>
      <c r="H116" s="144">
        <f t="shared" si="42"/>
        <v>46129</v>
      </c>
      <c r="I116" s="279">
        <f t="shared" si="39"/>
        <v>46133</v>
      </c>
      <c r="J116" s="280">
        <f t="shared" si="40"/>
        <v>46135</v>
      </c>
      <c r="K116" s="14"/>
    </row>
    <row r="117" spans="1:13" ht="15" customHeight="1">
      <c r="A117" s="367"/>
      <c r="B117" s="273" t="s">
        <v>315</v>
      </c>
      <c r="C117" s="186" t="s">
        <v>546</v>
      </c>
      <c r="D117" s="142">
        <f t="shared" si="43"/>
        <v>46127</v>
      </c>
      <c r="E117" s="143">
        <f t="shared" si="41"/>
        <v>46130</v>
      </c>
      <c r="F117" s="142" t="s">
        <v>557</v>
      </c>
      <c r="G117" s="143" t="s">
        <v>545</v>
      </c>
      <c r="H117" s="144">
        <f t="shared" si="42"/>
        <v>46136</v>
      </c>
      <c r="I117" s="279">
        <f t="shared" si="39"/>
        <v>46140</v>
      </c>
      <c r="J117" s="280">
        <f t="shared" si="40"/>
        <v>46142</v>
      </c>
      <c r="K117" s="14"/>
    </row>
    <row r="118" spans="1:13" ht="15" customHeight="1">
      <c r="A118" s="367"/>
      <c r="B118" s="273" t="s">
        <v>312</v>
      </c>
      <c r="C118" s="186" t="s">
        <v>546</v>
      </c>
      <c r="D118" s="142">
        <f t="shared" si="43"/>
        <v>46134</v>
      </c>
      <c r="E118" s="143">
        <f t="shared" si="41"/>
        <v>46137</v>
      </c>
      <c r="F118" s="142" t="s">
        <v>802</v>
      </c>
      <c r="G118" s="143" t="s">
        <v>545</v>
      </c>
      <c r="H118" s="144">
        <f t="shared" si="42"/>
        <v>46143</v>
      </c>
      <c r="I118" s="279">
        <f t="shared" si="39"/>
        <v>46147</v>
      </c>
      <c r="J118" s="280">
        <f t="shared" si="40"/>
        <v>46149</v>
      </c>
      <c r="K118" s="14"/>
    </row>
    <row r="119" spans="1:13" ht="15" customHeight="1" thickBot="1">
      <c r="A119" s="368"/>
      <c r="B119" s="272" t="s">
        <v>396</v>
      </c>
      <c r="C119" s="148" t="s">
        <v>763</v>
      </c>
      <c r="D119" s="147">
        <f t="shared" si="43"/>
        <v>46141</v>
      </c>
      <c r="E119" s="148">
        <f t="shared" si="41"/>
        <v>46144</v>
      </c>
      <c r="F119" s="147" t="s">
        <v>555</v>
      </c>
      <c r="G119" s="148" t="s">
        <v>546</v>
      </c>
      <c r="H119" s="149">
        <f t="shared" si="42"/>
        <v>46150</v>
      </c>
      <c r="I119" s="281">
        <f t="shared" si="39"/>
        <v>46154</v>
      </c>
      <c r="J119" s="282">
        <f t="shared" si="40"/>
        <v>46156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275</v>
      </c>
      <c r="B121" s="131" t="s">
        <v>276</v>
      </c>
      <c r="C121" s="132" t="s">
        <v>277</v>
      </c>
      <c r="D121" s="133" t="s">
        <v>278</v>
      </c>
      <c r="E121" s="153" t="s">
        <v>319</v>
      </c>
      <c r="F121" s="386"/>
      <c r="G121" s="387"/>
      <c r="H121" s="187" t="s">
        <v>319</v>
      </c>
      <c r="I121" s="151" t="s">
        <v>415</v>
      </c>
      <c r="J121" s="213" t="s">
        <v>416</v>
      </c>
      <c r="K121" s="207"/>
      <c r="L121" s="207"/>
    </row>
    <row r="122" spans="1:13" s="14" customFormat="1" ht="15" customHeight="1">
      <c r="A122" s="370" t="s">
        <v>283</v>
      </c>
      <c r="B122" s="372"/>
      <c r="C122" s="373"/>
      <c r="D122" s="136" t="s">
        <v>284</v>
      </c>
      <c r="E122" s="139" t="s">
        <v>306</v>
      </c>
      <c r="F122" s="388" t="s">
        <v>373</v>
      </c>
      <c r="G122" s="389"/>
      <c r="H122" s="214" t="s">
        <v>374</v>
      </c>
      <c r="I122" s="138" t="s">
        <v>417</v>
      </c>
      <c r="J122" s="215" t="s">
        <v>418</v>
      </c>
      <c r="K122" s="207"/>
      <c r="L122" s="207"/>
    </row>
    <row r="123" spans="1:13" ht="25.5" customHeight="1">
      <c r="A123" s="371"/>
      <c r="B123" s="374"/>
      <c r="C123" s="375"/>
      <c r="D123" s="140" t="s">
        <v>63</v>
      </c>
      <c r="E123" s="155" t="s">
        <v>325</v>
      </c>
      <c r="F123" s="388"/>
      <c r="G123" s="389"/>
      <c r="H123" s="189" t="s">
        <v>289</v>
      </c>
      <c r="I123" s="192" t="s">
        <v>419</v>
      </c>
      <c r="J123" s="191" t="s">
        <v>420</v>
      </c>
      <c r="K123" s="207"/>
      <c r="L123" s="207"/>
    </row>
    <row r="124" spans="1:13" ht="15" customHeight="1">
      <c r="A124" s="366" t="s">
        <v>61</v>
      </c>
      <c r="B124" s="142" t="s">
        <v>299</v>
      </c>
      <c r="C124" s="186"/>
      <c r="D124" s="301" t="s">
        <v>830</v>
      </c>
      <c r="E124" s="143"/>
      <c r="F124" s="142" t="s">
        <v>557</v>
      </c>
      <c r="G124" s="143" t="s">
        <v>330</v>
      </c>
      <c r="H124" s="144">
        <v>46094</v>
      </c>
      <c r="I124" s="279">
        <f t="shared" ref="I124:I132" si="44">H124+4</f>
        <v>46098</v>
      </c>
      <c r="J124" s="280">
        <f t="shared" ref="J124:J132" si="45">H124+6</f>
        <v>46100</v>
      </c>
      <c r="K124" s="207"/>
      <c r="L124" s="207"/>
      <c r="M124" s="166"/>
    </row>
    <row r="125" spans="1:13" ht="15" customHeight="1">
      <c r="A125" s="367"/>
      <c r="B125" s="142" t="s">
        <v>785</v>
      </c>
      <c r="C125" s="186" t="s">
        <v>761</v>
      </c>
      <c r="D125" s="144">
        <v>46091</v>
      </c>
      <c r="E125" s="143">
        <f t="shared" ref="E125:E132" si="46">D125+3</f>
        <v>46094</v>
      </c>
      <c r="F125" s="142" t="s">
        <v>802</v>
      </c>
      <c r="G125" s="143" t="s">
        <v>330</v>
      </c>
      <c r="H125" s="144">
        <f t="shared" ref="H125:H132" si="47">H124+7</f>
        <v>46101</v>
      </c>
      <c r="I125" s="279">
        <f t="shared" si="44"/>
        <v>46105</v>
      </c>
      <c r="J125" s="280">
        <f t="shared" si="45"/>
        <v>46107</v>
      </c>
      <c r="K125" s="207"/>
      <c r="L125" s="207"/>
      <c r="M125" s="166"/>
    </row>
    <row r="126" spans="1:13" ht="15" customHeight="1">
      <c r="A126" s="367"/>
      <c r="B126" s="142" t="s">
        <v>329</v>
      </c>
      <c r="C126" s="186" t="s">
        <v>783</v>
      </c>
      <c r="D126" s="144">
        <f t="shared" ref="D126:D132" si="48">D125+7</f>
        <v>46098</v>
      </c>
      <c r="E126" s="143">
        <f t="shared" si="46"/>
        <v>46101</v>
      </c>
      <c r="F126" s="142" t="s">
        <v>555</v>
      </c>
      <c r="G126" s="143" t="s">
        <v>544</v>
      </c>
      <c r="H126" s="144">
        <f t="shared" si="47"/>
        <v>46108</v>
      </c>
      <c r="I126" s="279">
        <f t="shared" si="44"/>
        <v>46112</v>
      </c>
      <c r="J126" s="280">
        <f t="shared" si="45"/>
        <v>46114</v>
      </c>
      <c r="K126" s="207"/>
      <c r="L126" s="207"/>
      <c r="M126" s="166"/>
    </row>
    <row r="127" spans="1:13" ht="15" customHeight="1">
      <c r="A127" s="367"/>
      <c r="B127" s="142" t="s">
        <v>785</v>
      </c>
      <c r="C127" s="186" t="s">
        <v>762</v>
      </c>
      <c r="D127" s="144">
        <f t="shared" si="48"/>
        <v>46105</v>
      </c>
      <c r="E127" s="143">
        <f t="shared" si="46"/>
        <v>46108</v>
      </c>
      <c r="F127" s="142" t="s">
        <v>557</v>
      </c>
      <c r="G127" s="143" t="s">
        <v>544</v>
      </c>
      <c r="H127" s="144">
        <f t="shared" si="47"/>
        <v>46115</v>
      </c>
      <c r="I127" s="279">
        <f t="shared" si="44"/>
        <v>46119</v>
      </c>
      <c r="J127" s="280">
        <f t="shared" si="45"/>
        <v>46121</v>
      </c>
      <c r="K127" s="207"/>
      <c r="L127" s="207"/>
      <c r="M127" s="166"/>
    </row>
    <row r="128" spans="1:13" ht="15" customHeight="1">
      <c r="A128" s="367"/>
      <c r="B128" s="142" t="s">
        <v>329</v>
      </c>
      <c r="C128" s="186" t="s">
        <v>784</v>
      </c>
      <c r="D128" s="144">
        <f t="shared" si="48"/>
        <v>46112</v>
      </c>
      <c r="E128" s="143">
        <f t="shared" si="46"/>
        <v>46115</v>
      </c>
      <c r="F128" s="142" t="s">
        <v>802</v>
      </c>
      <c r="G128" s="143" t="s">
        <v>544</v>
      </c>
      <c r="H128" s="144">
        <f t="shared" si="47"/>
        <v>46122</v>
      </c>
      <c r="I128" s="279">
        <f t="shared" si="44"/>
        <v>46126</v>
      </c>
      <c r="J128" s="280">
        <f t="shared" si="45"/>
        <v>46128</v>
      </c>
      <c r="K128" s="207"/>
      <c r="L128" s="207"/>
      <c r="M128" s="166"/>
    </row>
    <row r="129" spans="1:20" ht="15" customHeight="1">
      <c r="A129" s="367"/>
      <c r="B129" s="142" t="s">
        <v>785</v>
      </c>
      <c r="C129" s="186" t="s">
        <v>763</v>
      </c>
      <c r="D129" s="144">
        <f t="shared" si="48"/>
        <v>46119</v>
      </c>
      <c r="E129" s="143">
        <f t="shared" si="46"/>
        <v>46122</v>
      </c>
      <c r="F129" s="142" t="s">
        <v>555</v>
      </c>
      <c r="G129" s="143" t="s">
        <v>545</v>
      </c>
      <c r="H129" s="144">
        <f t="shared" si="47"/>
        <v>46129</v>
      </c>
      <c r="I129" s="279">
        <f t="shared" si="44"/>
        <v>46133</v>
      </c>
      <c r="J129" s="280">
        <f t="shared" si="45"/>
        <v>46135</v>
      </c>
      <c r="K129" s="207"/>
      <c r="L129" s="207"/>
      <c r="M129" s="166"/>
    </row>
    <row r="130" spans="1:20" ht="15" customHeight="1">
      <c r="A130" s="367"/>
      <c r="B130" s="142" t="s">
        <v>329</v>
      </c>
      <c r="C130" s="186" t="s">
        <v>834</v>
      </c>
      <c r="D130" s="144">
        <f t="shared" si="48"/>
        <v>46126</v>
      </c>
      <c r="E130" s="143">
        <f t="shared" si="46"/>
        <v>46129</v>
      </c>
      <c r="F130" s="142" t="s">
        <v>557</v>
      </c>
      <c r="G130" s="143" t="s">
        <v>545</v>
      </c>
      <c r="H130" s="144">
        <f t="shared" si="47"/>
        <v>46136</v>
      </c>
      <c r="I130" s="279">
        <f t="shared" si="44"/>
        <v>46140</v>
      </c>
      <c r="J130" s="280">
        <f t="shared" si="45"/>
        <v>46142</v>
      </c>
      <c r="K130" s="207"/>
      <c r="L130" s="207"/>
      <c r="M130" s="166"/>
    </row>
    <row r="131" spans="1:20" ht="15" customHeight="1">
      <c r="A131" s="367"/>
      <c r="B131" s="142" t="s">
        <v>785</v>
      </c>
      <c r="C131" s="186" t="s">
        <v>803</v>
      </c>
      <c r="D131" s="144">
        <f t="shared" si="48"/>
        <v>46133</v>
      </c>
      <c r="E131" s="143">
        <f t="shared" si="46"/>
        <v>46136</v>
      </c>
      <c r="F131" s="142" t="s">
        <v>802</v>
      </c>
      <c r="G131" s="143" t="s">
        <v>545</v>
      </c>
      <c r="H131" s="144">
        <f t="shared" si="47"/>
        <v>46143</v>
      </c>
      <c r="I131" s="279">
        <f t="shared" si="44"/>
        <v>46147</v>
      </c>
      <c r="J131" s="280">
        <f t="shared" si="45"/>
        <v>46149</v>
      </c>
      <c r="K131" s="207"/>
      <c r="L131" s="207"/>
      <c r="M131" s="166"/>
    </row>
    <row r="132" spans="1:20" ht="15" customHeight="1" thickBot="1">
      <c r="A132" s="368"/>
      <c r="B132" s="147" t="s">
        <v>329</v>
      </c>
      <c r="C132" s="148" t="s">
        <v>835</v>
      </c>
      <c r="D132" s="149">
        <f t="shared" si="48"/>
        <v>46140</v>
      </c>
      <c r="E132" s="148">
        <f t="shared" si="46"/>
        <v>46143</v>
      </c>
      <c r="F132" s="147" t="s">
        <v>555</v>
      </c>
      <c r="G132" s="148" t="s">
        <v>546</v>
      </c>
      <c r="H132" s="149">
        <f t="shared" si="47"/>
        <v>46150</v>
      </c>
      <c r="I132" s="281">
        <f t="shared" si="44"/>
        <v>46154</v>
      </c>
      <c r="J132" s="282">
        <f t="shared" si="45"/>
        <v>46156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369</v>
      </c>
      <c r="B135" s="201" t="s">
        <v>423</v>
      </c>
      <c r="C135" s="216"/>
    </row>
    <row r="136" spans="1:20" s="127" customFormat="1" ht="15" customHeight="1">
      <c r="A136" s="184" t="s">
        <v>275</v>
      </c>
      <c r="B136" s="131" t="s">
        <v>276</v>
      </c>
      <c r="C136" s="132" t="s">
        <v>277</v>
      </c>
      <c r="D136" s="133" t="s">
        <v>278</v>
      </c>
      <c r="E136" s="134" t="s">
        <v>280</v>
      </c>
      <c r="F136" s="134" t="s">
        <v>279</v>
      </c>
      <c r="G136" s="217"/>
      <c r="H136" s="399" t="s">
        <v>424</v>
      </c>
      <c r="I136" s="400"/>
      <c r="J136" s="400"/>
      <c r="K136" s="400"/>
      <c r="L136" s="400"/>
      <c r="M136" s="400"/>
      <c r="N136" s="400"/>
      <c r="O136" s="400"/>
      <c r="P136" s="400"/>
      <c r="Q136" s="400"/>
      <c r="R136" s="400"/>
      <c r="S136" s="400"/>
      <c r="T136" s="401"/>
    </row>
    <row r="137" spans="1:20" s="127" customFormat="1" ht="15" customHeight="1">
      <c r="A137" s="378" t="s">
        <v>283</v>
      </c>
      <c r="B137" s="372"/>
      <c r="C137" s="373"/>
      <c r="D137" s="136" t="s">
        <v>284</v>
      </c>
      <c r="E137" s="137" t="s">
        <v>285</v>
      </c>
      <c r="F137" s="137" t="s">
        <v>285</v>
      </c>
      <c r="G137" s="384" t="s">
        <v>425</v>
      </c>
      <c r="H137" s="402" t="s">
        <v>426</v>
      </c>
      <c r="I137" s="403"/>
      <c r="J137" s="403"/>
      <c r="K137" s="403"/>
      <c r="L137" s="403"/>
      <c r="M137" s="403"/>
      <c r="N137" s="403"/>
      <c r="O137" s="403"/>
      <c r="P137" s="403"/>
      <c r="Q137" s="403"/>
      <c r="R137" s="403"/>
      <c r="S137" s="403"/>
      <c r="T137" s="404"/>
    </row>
    <row r="138" spans="1:20" s="127" customFormat="1" ht="15" customHeight="1" thickBot="1">
      <c r="A138" s="378"/>
      <c r="B138" s="374"/>
      <c r="C138" s="375"/>
      <c r="D138" s="140" t="s">
        <v>288</v>
      </c>
      <c r="E138" s="141" t="s">
        <v>290</v>
      </c>
      <c r="F138" s="141" t="s">
        <v>289</v>
      </c>
      <c r="G138" s="385"/>
      <c r="H138" s="405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7"/>
    </row>
    <row r="139" spans="1:20" s="127" customFormat="1" ht="23.25" customHeight="1">
      <c r="A139" s="366" t="s">
        <v>50</v>
      </c>
      <c r="B139" s="273" t="s">
        <v>296</v>
      </c>
      <c r="C139" s="186" t="s">
        <v>330</v>
      </c>
      <c r="D139" s="142">
        <v>46083</v>
      </c>
      <c r="E139" s="144">
        <f t="shared" ref="E139" si="49">D139+2</f>
        <v>46085</v>
      </c>
      <c r="F139" s="144">
        <f t="shared" ref="F139:F145" si="50">D139+2</f>
        <v>46085</v>
      </c>
      <c r="G139" s="218"/>
      <c r="H139" s="266" t="s">
        <v>427</v>
      </c>
      <c r="I139" s="267" t="s">
        <v>428</v>
      </c>
      <c r="J139" s="267" t="s">
        <v>429</v>
      </c>
      <c r="K139" s="267" t="s">
        <v>430</v>
      </c>
      <c r="L139" s="267" t="s">
        <v>431</v>
      </c>
      <c r="M139" s="268" t="s">
        <v>432</v>
      </c>
      <c r="N139" s="266" t="s">
        <v>433</v>
      </c>
      <c r="O139" s="267" t="s">
        <v>434</v>
      </c>
      <c r="P139" s="267" t="s">
        <v>435</v>
      </c>
      <c r="Q139" s="267" t="s">
        <v>436</v>
      </c>
      <c r="R139" s="267" t="s">
        <v>437</v>
      </c>
      <c r="S139" s="267" t="s">
        <v>438</v>
      </c>
      <c r="T139" s="268" t="s">
        <v>439</v>
      </c>
    </row>
    <row r="140" spans="1:20" s="127" customFormat="1" ht="23.25" customHeight="1">
      <c r="A140" s="367"/>
      <c r="B140" s="273" t="s">
        <v>293</v>
      </c>
      <c r="C140" s="186" t="s">
        <v>780</v>
      </c>
      <c r="D140" s="142">
        <f t="shared" ref="D140:D147" si="51">D139+7</f>
        <v>46090</v>
      </c>
      <c r="E140" s="144">
        <f t="shared" ref="E140" si="52">D140+2</f>
        <v>46092</v>
      </c>
      <c r="F140" s="144">
        <f t="shared" si="50"/>
        <v>46092</v>
      </c>
      <c r="G140" s="222"/>
      <c r="H140" s="219" t="s">
        <v>440</v>
      </c>
      <c r="I140" s="220" t="s">
        <v>441</v>
      </c>
      <c r="J140" s="220" t="s">
        <v>442</v>
      </c>
      <c r="K140" s="220" t="s">
        <v>443</v>
      </c>
      <c r="L140" s="220" t="s">
        <v>444</v>
      </c>
      <c r="M140" s="221" t="s">
        <v>445</v>
      </c>
      <c r="N140" s="219" t="s">
        <v>446</v>
      </c>
      <c r="O140" s="220" t="s">
        <v>447</v>
      </c>
      <c r="P140" s="220" t="s">
        <v>448</v>
      </c>
      <c r="Q140" s="220" t="s">
        <v>449</v>
      </c>
      <c r="R140" s="220" t="s">
        <v>450</v>
      </c>
      <c r="S140" s="220" t="s">
        <v>451</v>
      </c>
      <c r="T140" s="221" t="s">
        <v>452</v>
      </c>
    </row>
    <row r="141" spans="1:20" s="127" customFormat="1" ht="23.25" customHeight="1">
      <c r="A141" s="367"/>
      <c r="B141" s="273" t="s">
        <v>294</v>
      </c>
      <c r="C141" s="186" t="s">
        <v>781</v>
      </c>
      <c r="D141" s="142">
        <f t="shared" si="51"/>
        <v>46097</v>
      </c>
      <c r="E141" s="144">
        <f t="shared" ref="E141:E145" si="53">D141+2</f>
        <v>46099</v>
      </c>
      <c r="F141" s="144">
        <f t="shared" si="50"/>
        <v>46099</v>
      </c>
      <c r="G141" s="222"/>
      <c r="H141" s="219" t="s">
        <v>453</v>
      </c>
      <c r="I141" s="220" t="s">
        <v>454</v>
      </c>
      <c r="J141" s="220" t="s">
        <v>455</v>
      </c>
      <c r="K141" s="220" t="s">
        <v>456</v>
      </c>
      <c r="L141" s="220" t="s">
        <v>457</v>
      </c>
      <c r="M141" s="221" t="s">
        <v>458</v>
      </c>
      <c r="N141" s="219" t="s">
        <v>459</v>
      </c>
      <c r="O141" s="220" t="s">
        <v>460</v>
      </c>
      <c r="P141" s="220" t="s">
        <v>461</v>
      </c>
      <c r="Q141" s="220" t="s">
        <v>462</v>
      </c>
      <c r="R141" s="220" t="s">
        <v>463</v>
      </c>
      <c r="S141" s="220" t="s">
        <v>464</v>
      </c>
      <c r="T141" s="221" t="s">
        <v>465</v>
      </c>
    </row>
    <row r="142" spans="1:20" s="127" customFormat="1" ht="23.25" customHeight="1">
      <c r="A142" s="367"/>
      <c r="B142" s="273" t="s">
        <v>296</v>
      </c>
      <c r="C142" s="186" t="s">
        <v>544</v>
      </c>
      <c r="D142" s="142">
        <f t="shared" si="51"/>
        <v>46104</v>
      </c>
      <c r="E142" s="144">
        <f t="shared" si="53"/>
        <v>46106</v>
      </c>
      <c r="F142" s="144">
        <f t="shared" si="50"/>
        <v>46106</v>
      </c>
      <c r="G142" s="222"/>
      <c r="H142" s="219" t="s">
        <v>466</v>
      </c>
      <c r="I142" s="220" t="s">
        <v>467</v>
      </c>
      <c r="J142" s="220" t="s">
        <v>468</v>
      </c>
      <c r="K142" s="220" t="s">
        <v>469</v>
      </c>
      <c r="L142" s="220" t="s">
        <v>470</v>
      </c>
      <c r="M142" s="221" t="s">
        <v>471</v>
      </c>
      <c r="N142" s="219" t="s">
        <v>472</v>
      </c>
      <c r="O142" s="220" t="s">
        <v>473</v>
      </c>
      <c r="P142" s="220" t="s">
        <v>474</v>
      </c>
      <c r="Q142" s="220" t="s">
        <v>475</v>
      </c>
      <c r="R142" s="220" t="s">
        <v>476</v>
      </c>
      <c r="S142" s="220" t="s">
        <v>477</v>
      </c>
      <c r="T142" s="221"/>
    </row>
    <row r="143" spans="1:20" s="127" customFormat="1" ht="23.25" customHeight="1">
      <c r="A143" s="367"/>
      <c r="B143" s="273" t="s">
        <v>293</v>
      </c>
      <c r="C143" s="186" t="s">
        <v>782</v>
      </c>
      <c r="D143" s="142">
        <f t="shared" si="51"/>
        <v>46111</v>
      </c>
      <c r="E143" s="144">
        <f t="shared" si="53"/>
        <v>46113</v>
      </c>
      <c r="F143" s="144">
        <f t="shared" si="50"/>
        <v>46113</v>
      </c>
      <c r="G143" s="222" t="s">
        <v>478</v>
      </c>
      <c r="H143" s="219" t="s">
        <v>479</v>
      </c>
      <c r="I143" s="220" t="s">
        <v>480</v>
      </c>
      <c r="J143" s="220" t="s">
        <v>468</v>
      </c>
      <c r="K143" s="220" t="s">
        <v>481</v>
      </c>
      <c r="L143" s="220" t="s">
        <v>482</v>
      </c>
      <c r="M143" s="221" t="s">
        <v>483</v>
      </c>
      <c r="N143" s="219" t="s">
        <v>484</v>
      </c>
      <c r="O143" s="220" t="s">
        <v>485</v>
      </c>
      <c r="P143" s="220" t="s">
        <v>486</v>
      </c>
      <c r="Q143" s="220" t="s">
        <v>487</v>
      </c>
      <c r="R143" s="220" t="s">
        <v>488</v>
      </c>
      <c r="S143" s="220" t="s">
        <v>489</v>
      </c>
      <c r="T143" s="221"/>
    </row>
    <row r="144" spans="1:20" s="127" customFormat="1" ht="23.25" customHeight="1">
      <c r="A144" s="367"/>
      <c r="B144" s="273" t="s">
        <v>294</v>
      </c>
      <c r="C144" s="186" t="s">
        <v>831</v>
      </c>
      <c r="D144" s="142">
        <f t="shared" si="51"/>
        <v>46118</v>
      </c>
      <c r="E144" s="144">
        <f t="shared" si="53"/>
        <v>46120</v>
      </c>
      <c r="F144" s="144">
        <f t="shared" si="50"/>
        <v>46120</v>
      </c>
      <c r="G144" s="222"/>
      <c r="H144" s="219" t="s">
        <v>490</v>
      </c>
      <c r="I144" s="220" t="s">
        <v>491</v>
      </c>
      <c r="J144" s="220" t="s">
        <v>492</v>
      </c>
      <c r="K144" s="220" t="s">
        <v>493</v>
      </c>
      <c r="L144" s="220" t="s">
        <v>494</v>
      </c>
      <c r="M144" s="221" t="s">
        <v>495</v>
      </c>
      <c r="N144" s="219" t="s">
        <v>496</v>
      </c>
      <c r="O144" s="220" t="s">
        <v>497</v>
      </c>
      <c r="P144" s="220" t="s">
        <v>498</v>
      </c>
      <c r="Q144" s="220" t="s">
        <v>483</v>
      </c>
      <c r="R144" s="220" t="s">
        <v>499</v>
      </c>
      <c r="S144" s="220" t="s">
        <v>500</v>
      </c>
      <c r="T144" s="221"/>
    </row>
    <row r="145" spans="1:20" s="127" customFormat="1" ht="23.25" customHeight="1">
      <c r="A145" s="367"/>
      <c r="B145" s="273" t="s">
        <v>296</v>
      </c>
      <c r="C145" s="186" t="s">
        <v>545</v>
      </c>
      <c r="D145" s="142">
        <f t="shared" si="51"/>
        <v>46125</v>
      </c>
      <c r="E145" s="144">
        <f t="shared" si="53"/>
        <v>46127</v>
      </c>
      <c r="F145" s="144">
        <f t="shared" si="50"/>
        <v>46127</v>
      </c>
      <c r="G145" s="222"/>
      <c r="H145" s="219" t="s">
        <v>501</v>
      </c>
      <c r="I145" s="220" t="s">
        <v>502</v>
      </c>
      <c r="J145" s="220" t="s">
        <v>503</v>
      </c>
      <c r="K145" s="220" t="s">
        <v>504</v>
      </c>
      <c r="L145" s="220" t="s">
        <v>505</v>
      </c>
      <c r="M145" s="221"/>
      <c r="N145" s="219" t="s">
        <v>506</v>
      </c>
      <c r="O145" s="220" t="s">
        <v>507</v>
      </c>
      <c r="P145" s="220" t="s">
        <v>508</v>
      </c>
      <c r="Q145" s="220" t="s">
        <v>509</v>
      </c>
      <c r="R145" s="220" t="s">
        <v>510</v>
      </c>
      <c r="S145" s="220" t="s">
        <v>511</v>
      </c>
      <c r="T145" s="221"/>
    </row>
    <row r="146" spans="1:20" s="127" customFormat="1" ht="23.25" customHeight="1">
      <c r="A146" s="367"/>
      <c r="B146" s="273" t="s">
        <v>293</v>
      </c>
      <c r="C146" s="186" t="s">
        <v>832</v>
      </c>
      <c r="D146" s="142">
        <f t="shared" si="51"/>
        <v>46132</v>
      </c>
      <c r="E146" s="144">
        <f t="shared" ref="E146" si="54">D146+2</f>
        <v>46134</v>
      </c>
      <c r="F146" s="144">
        <f t="shared" ref="F146" si="55">D146+2</f>
        <v>46134</v>
      </c>
      <c r="G146" s="218"/>
      <c r="H146" s="219" t="s">
        <v>512</v>
      </c>
      <c r="I146" s="220" t="s">
        <v>513</v>
      </c>
      <c r="J146" s="220" t="s">
        <v>514</v>
      </c>
      <c r="K146" s="220" t="s">
        <v>515</v>
      </c>
      <c r="L146" s="220" t="s">
        <v>516</v>
      </c>
      <c r="M146" s="221"/>
      <c r="N146" s="219" t="s">
        <v>517</v>
      </c>
      <c r="O146" s="220" t="s">
        <v>518</v>
      </c>
      <c r="P146" s="220" t="s">
        <v>519</v>
      </c>
      <c r="Q146" s="220" t="s">
        <v>520</v>
      </c>
      <c r="R146" s="220" t="s">
        <v>521</v>
      </c>
      <c r="S146" s="220" t="s">
        <v>522</v>
      </c>
      <c r="T146" s="221"/>
    </row>
    <row r="147" spans="1:20" s="127" customFormat="1" ht="23.25" customHeight="1" thickBot="1">
      <c r="A147" s="368"/>
      <c r="B147" s="272" t="s">
        <v>294</v>
      </c>
      <c r="C147" s="148" t="s">
        <v>833</v>
      </c>
      <c r="D147" s="147">
        <f t="shared" si="51"/>
        <v>46139</v>
      </c>
      <c r="E147" s="149">
        <f>D147+2</f>
        <v>46141</v>
      </c>
      <c r="F147" s="147">
        <f>D147+2</f>
        <v>46141</v>
      </c>
      <c r="G147" s="274"/>
      <c r="H147" s="224" t="s">
        <v>523</v>
      </c>
      <c r="I147" s="225" t="s">
        <v>524</v>
      </c>
      <c r="J147" s="225" t="s">
        <v>514</v>
      </c>
      <c r="K147" s="225" t="s">
        <v>525</v>
      </c>
      <c r="L147" s="225" t="s">
        <v>526</v>
      </c>
      <c r="M147" s="269"/>
      <c r="N147" s="224" t="s">
        <v>527</v>
      </c>
      <c r="O147" s="225" t="s">
        <v>528</v>
      </c>
      <c r="P147" s="225" t="s">
        <v>529</v>
      </c>
      <c r="Q147" s="225" t="s">
        <v>530</v>
      </c>
      <c r="R147" s="225" t="s">
        <v>531</v>
      </c>
      <c r="S147" s="225" t="s">
        <v>532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275</v>
      </c>
      <c r="B149" s="131" t="s">
        <v>276</v>
      </c>
      <c r="C149" s="132" t="s">
        <v>277</v>
      </c>
      <c r="D149" s="133" t="s">
        <v>278</v>
      </c>
      <c r="E149" s="134" t="s">
        <v>279</v>
      </c>
      <c r="F149" s="134" t="s">
        <v>280</v>
      </c>
      <c r="G149" s="217"/>
      <c r="H149" s="399" t="s">
        <v>424</v>
      </c>
      <c r="I149" s="400"/>
      <c r="J149" s="400"/>
      <c r="K149" s="400"/>
      <c r="L149" s="400"/>
      <c r="M149" s="400"/>
      <c r="N149" s="400"/>
      <c r="O149" s="400"/>
      <c r="P149" s="400"/>
      <c r="Q149" s="400"/>
      <c r="R149" s="400"/>
      <c r="S149" s="400"/>
      <c r="T149" s="401"/>
    </row>
    <row r="150" spans="1:20" s="127" customFormat="1" ht="15" customHeight="1">
      <c r="A150" s="378" t="s">
        <v>283</v>
      </c>
      <c r="B150" s="372"/>
      <c r="C150" s="373"/>
      <c r="D150" s="136" t="s">
        <v>284</v>
      </c>
      <c r="E150" s="137" t="s">
        <v>306</v>
      </c>
      <c r="F150" s="137" t="s">
        <v>306</v>
      </c>
      <c r="G150" s="384" t="s">
        <v>425</v>
      </c>
      <c r="H150" s="402" t="s">
        <v>426</v>
      </c>
      <c r="I150" s="403"/>
      <c r="J150" s="403"/>
      <c r="K150" s="403"/>
      <c r="L150" s="403"/>
      <c r="M150" s="403"/>
      <c r="N150" s="403"/>
      <c r="O150" s="403"/>
      <c r="P150" s="403"/>
      <c r="Q150" s="403"/>
      <c r="R150" s="403"/>
      <c r="S150" s="403"/>
      <c r="T150" s="404"/>
    </row>
    <row r="151" spans="1:20" s="127" customFormat="1" ht="15" customHeight="1" thickBot="1">
      <c r="A151" s="378"/>
      <c r="B151" s="374"/>
      <c r="C151" s="375"/>
      <c r="D151" s="140" t="s">
        <v>58</v>
      </c>
      <c r="E151" s="141" t="s">
        <v>289</v>
      </c>
      <c r="F151" s="141" t="s">
        <v>290</v>
      </c>
      <c r="G151" s="385"/>
      <c r="H151" s="405"/>
      <c r="I151" s="406"/>
      <c r="J151" s="406"/>
      <c r="K151" s="406"/>
      <c r="L151" s="406"/>
      <c r="M151" s="406"/>
      <c r="N151" s="406"/>
      <c r="O151" s="406"/>
      <c r="P151" s="406"/>
      <c r="Q151" s="406"/>
      <c r="R151" s="406"/>
      <c r="S151" s="406"/>
      <c r="T151" s="407"/>
    </row>
    <row r="152" spans="1:20" s="127" customFormat="1" ht="23.25" customHeight="1">
      <c r="A152" s="366" t="s">
        <v>56</v>
      </c>
      <c r="B152" s="273" t="s">
        <v>313</v>
      </c>
      <c r="C152" s="186" t="s">
        <v>544</v>
      </c>
      <c r="D152" s="300" t="s">
        <v>295</v>
      </c>
      <c r="E152" s="144"/>
      <c r="F152" s="144"/>
      <c r="G152" s="218"/>
      <c r="H152" s="390" t="s">
        <v>533</v>
      </c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2"/>
    </row>
    <row r="153" spans="1:20" s="127" customFormat="1" ht="23.25" customHeight="1">
      <c r="A153" s="367"/>
      <c r="B153" s="273" t="s">
        <v>312</v>
      </c>
      <c r="C153" s="186" t="s">
        <v>544</v>
      </c>
      <c r="D153" s="142">
        <v>46092</v>
      </c>
      <c r="E153" s="144">
        <f t="shared" ref="E153:E154" si="56">D153+3</f>
        <v>46095</v>
      </c>
      <c r="F153" s="144">
        <f t="shared" ref="F153:F154" si="57">D153+3</f>
        <v>46095</v>
      </c>
      <c r="G153" s="222"/>
      <c r="H153" s="393"/>
      <c r="I153" s="394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5"/>
    </row>
    <row r="154" spans="1:20" s="127" customFormat="1" ht="23.25" customHeight="1">
      <c r="A154" s="367"/>
      <c r="B154" s="273" t="s">
        <v>396</v>
      </c>
      <c r="C154" s="186" t="s">
        <v>761</v>
      </c>
      <c r="D154" s="142">
        <f t="shared" ref="D154:D160" si="58">D153+7</f>
        <v>46099</v>
      </c>
      <c r="E154" s="144">
        <f t="shared" si="56"/>
        <v>46102</v>
      </c>
      <c r="F154" s="144">
        <f t="shared" si="57"/>
        <v>46102</v>
      </c>
      <c r="G154" s="222" t="s">
        <v>478</v>
      </c>
      <c r="H154" s="393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5"/>
    </row>
    <row r="155" spans="1:20" s="127" customFormat="1" ht="23.25" customHeight="1">
      <c r="A155" s="367"/>
      <c r="B155" s="273" t="s">
        <v>315</v>
      </c>
      <c r="C155" s="186" t="s">
        <v>545</v>
      </c>
      <c r="D155" s="142">
        <f t="shared" si="58"/>
        <v>46106</v>
      </c>
      <c r="E155" s="144">
        <f t="shared" ref="E155" si="59">D155+3</f>
        <v>46109</v>
      </c>
      <c r="F155" s="144">
        <f t="shared" ref="F155" si="60">D155+3</f>
        <v>46109</v>
      </c>
      <c r="G155" s="222"/>
      <c r="H155" s="393"/>
      <c r="I155" s="394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5"/>
    </row>
    <row r="156" spans="1:20" s="127" customFormat="1" ht="23.25" customHeight="1">
      <c r="A156" s="367"/>
      <c r="B156" s="273" t="s">
        <v>312</v>
      </c>
      <c r="C156" s="186" t="s">
        <v>545</v>
      </c>
      <c r="D156" s="142">
        <f t="shared" si="58"/>
        <v>46113</v>
      </c>
      <c r="E156" s="144">
        <f t="shared" ref="E156" si="61">D156+3</f>
        <v>46116</v>
      </c>
      <c r="F156" s="144">
        <f t="shared" ref="F156" si="62">D156+3</f>
        <v>46116</v>
      </c>
      <c r="G156" s="222"/>
      <c r="H156" s="393"/>
      <c r="I156" s="394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5"/>
    </row>
    <row r="157" spans="1:20" s="127" customFormat="1" ht="23.25" customHeight="1">
      <c r="A157" s="367"/>
      <c r="B157" s="273" t="s">
        <v>396</v>
      </c>
      <c r="C157" s="186" t="s">
        <v>762</v>
      </c>
      <c r="D157" s="142">
        <f t="shared" si="58"/>
        <v>46120</v>
      </c>
      <c r="E157" s="144">
        <f t="shared" ref="E157" si="63">D157+3</f>
        <v>46123</v>
      </c>
      <c r="F157" s="144">
        <f t="shared" ref="F157" si="64">D157+3</f>
        <v>46123</v>
      </c>
      <c r="G157" s="222"/>
      <c r="H157" s="393"/>
      <c r="I157" s="394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5"/>
    </row>
    <row r="158" spans="1:20" s="127" customFormat="1" ht="23.25" customHeight="1">
      <c r="A158" s="367"/>
      <c r="B158" s="273" t="s">
        <v>315</v>
      </c>
      <c r="C158" s="186" t="s">
        <v>546</v>
      </c>
      <c r="D158" s="142">
        <f t="shared" si="58"/>
        <v>46127</v>
      </c>
      <c r="E158" s="144">
        <f t="shared" ref="E158:E159" si="65">D158+3</f>
        <v>46130</v>
      </c>
      <c r="F158" s="144">
        <f t="shared" ref="F158:F159" si="66">D158+3</f>
        <v>46130</v>
      </c>
      <c r="G158" s="222"/>
      <c r="H158" s="393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5"/>
    </row>
    <row r="159" spans="1:20" s="127" customFormat="1" ht="23.25" customHeight="1">
      <c r="A159" s="367"/>
      <c r="B159" s="273" t="s">
        <v>312</v>
      </c>
      <c r="C159" s="186" t="s">
        <v>546</v>
      </c>
      <c r="D159" s="142">
        <f t="shared" si="58"/>
        <v>46134</v>
      </c>
      <c r="E159" s="144">
        <f t="shared" si="65"/>
        <v>46137</v>
      </c>
      <c r="F159" s="144">
        <f t="shared" si="66"/>
        <v>46137</v>
      </c>
      <c r="G159" s="218"/>
      <c r="H159" s="393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5"/>
    </row>
    <row r="160" spans="1:20" s="127" customFormat="1" ht="23.25" customHeight="1" thickBot="1">
      <c r="A160" s="368"/>
      <c r="B160" s="272" t="s">
        <v>396</v>
      </c>
      <c r="C160" s="148" t="s">
        <v>763</v>
      </c>
      <c r="D160" s="147">
        <f t="shared" si="58"/>
        <v>46141</v>
      </c>
      <c r="E160" s="149">
        <f>D160+3</f>
        <v>46144</v>
      </c>
      <c r="F160" s="147">
        <f>D160+3</f>
        <v>46144</v>
      </c>
      <c r="G160" s="274"/>
      <c r="H160" s="396"/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7"/>
      <c r="T160" s="398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275</v>
      </c>
      <c r="B162" s="131" t="s">
        <v>276</v>
      </c>
      <c r="C162" s="132" t="s">
        <v>277</v>
      </c>
      <c r="D162" s="133" t="s">
        <v>278</v>
      </c>
      <c r="E162" s="153" t="s">
        <v>319</v>
      </c>
      <c r="F162" s="217"/>
      <c r="G162" s="399" t="s">
        <v>424</v>
      </c>
      <c r="H162" s="400"/>
      <c r="I162" s="400"/>
      <c r="J162" s="400"/>
      <c r="K162" s="400"/>
      <c r="L162" s="400"/>
      <c r="M162" s="400"/>
      <c r="N162" s="400"/>
      <c r="O162" s="400"/>
      <c r="P162" s="400"/>
      <c r="Q162" s="400"/>
      <c r="R162" s="400"/>
      <c r="S162" s="401"/>
    </row>
    <row r="163" spans="1:206" s="127" customFormat="1" ht="15" customHeight="1">
      <c r="A163" s="370" t="s">
        <v>283</v>
      </c>
      <c r="B163" s="372"/>
      <c r="C163" s="373"/>
      <c r="D163" s="136" t="s">
        <v>284</v>
      </c>
      <c r="E163" s="139" t="s">
        <v>306</v>
      </c>
      <c r="F163" s="384" t="s">
        <v>425</v>
      </c>
      <c r="G163" s="402" t="s">
        <v>426</v>
      </c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4"/>
    </row>
    <row r="164" spans="1:206" s="127" customFormat="1" ht="15" customHeight="1" thickBot="1">
      <c r="A164" s="371"/>
      <c r="B164" s="374"/>
      <c r="C164" s="375"/>
      <c r="D164" s="140" t="s">
        <v>63</v>
      </c>
      <c r="E164" s="155" t="s">
        <v>325</v>
      </c>
      <c r="F164" s="385"/>
      <c r="G164" s="405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7"/>
    </row>
    <row r="165" spans="1:206" s="127" customFormat="1" ht="23.25" customHeight="1">
      <c r="A165" s="366" t="s">
        <v>61</v>
      </c>
      <c r="B165" s="142" t="s">
        <v>299</v>
      </c>
      <c r="C165" s="186"/>
      <c r="D165" s="301" t="s">
        <v>830</v>
      </c>
      <c r="E165" s="143"/>
      <c r="F165" s="218"/>
      <c r="G165" s="390" t="s">
        <v>533</v>
      </c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2"/>
    </row>
    <row r="166" spans="1:206" s="127" customFormat="1" ht="23.25" customHeight="1">
      <c r="A166" s="367"/>
      <c r="B166" s="142" t="s">
        <v>785</v>
      </c>
      <c r="C166" s="186" t="s">
        <v>761</v>
      </c>
      <c r="D166" s="144">
        <v>46091</v>
      </c>
      <c r="E166" s="143">
        <f t="shared" ref="E166:E173" si="67">D166+3</f>
        <v>46094</v>
      </c>
      <c r="F166" s="218"/>
      <c r="G166" s="393"/>
      <c r="H166" s="394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5"/>
    </row>
    <row r="167" spans="1:206" s="127" customFormat="1" ht="23.25" customHeight="1">
      <c r="A167" s="367"/>
      <c r="B167" s="142" t="s">
        <v>329</v>
      </c>
      <c r="C167" s="186" t="s">
        <v>783</v>
      </c>
      <c r="D167" s="144">
        <f t="shared" ref="D167:D173" si="68">D166+7</f>
        <v>46098</v>
      </c>
      <c r="E167" s="143">
        <f t="shared" si="67"/>
        <v>46101</v>
      </c>
      <c r="F167" s="218"/>
      <c r="G167" s="393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5"/>
    </row>
    <row r="168" spans="1:206" s="127" customFormat="1" ht="23.25" customHeight="1">
      <c r="A168" s="367"/>
      <c r="B168" s="142" t="s">
        <v>785</v>
      </c>
      <c r="C168" s="186" t="s">
        <v>762</v>
      </c>
      <c r="D168" s="144">
        <f t="shared" si="68"/>
        <v>46105</v>
      </c>
      <c r="E168" s="143">
        <f t="shared" si="67"/>
        <v>46108</v>
      </c>
      <c r="F168" s="222" t="s">
        <v>478</v>
      </c>
      <c r="G168" s="393"/>
      <c r="H168" s="394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5"/>
    </row>
    <row r="169" spans="1:206" s="127" customFormat="1" ht="23.25" customHeight="1">
      <c r="A169" s="367"/>
      <c r="B169" s="142" t="s">
        <v>329</v>
      </c>
      <c r="C169" s="186" t="s">
        <v>784</v>
      </c>
      <c r="D169" s="144">
        <f t="shared" si="68"/>
        <v>46112</v>
      </c>
      <c r="E169" s="143">
        <f t="shared" si="67"/>
        <v>46115</v>
      </c>
      <c r="F169" s="218"/>
      <c r="G169" s="393"/>
      <c r="H169" s="394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5"/>
    </row>
    <row r="170" spans="1:206" s="127" customFormat="1" ht="23.25" customHeight="1">
      <c r="A170" s="367"/>
      <c r="B170" s="142" t="s">
        <v>785</v>
      </c>
      <c r="C170" s="186" t="s">
        <v>763</v>
      </c>
      <c r="D170" s="144">
        <f t="shared" si="68"/>
        <v>46119</v>
      </c>
      <c r="E170" s="143">
        <f t="shared" si="67"/>
        <v>46122</v>
      </c>
      <c r="F170" s="218"/>
      <c r="G170" s="393"/>
      <c r="H170" s="394"/>
      <c r="I170" s="394"/>
      <c r="J170" s="394"/>
      <c r="K170" s="394"/>
      <c r="L170" s="394"/>
      <c r="M170" s="394"/>
      <c r="N170" s="394"/>
      <c r="O170" s="394"/>
      <c r="P170" s="394"/>
      <c r="Q170" s="394"/>
      <c r="R170" s="394"/>
      <c r="S170" s="395"/>
    </row>
    <row r="171" spans="1:206" s="127" customFormat="1" ht="23.25" customHeight="1">
      <c r="A171" s="367"/>
      <c r="B171" s="142" t="s">
        <v>329</v>
      </c>
      <c r="C171" s="186" t="s">
        <v>834</v>
      </c>
      <c r="D171" s="144">
        <f t="shared" si="68"/>
        <v>46126</v>
      </c>
      <c r="E171" s="143">
        <f t="shared" si="67"/>
        <v>46129</v>
      </c>
      <c r="F171" s="218"/>
      <c r="G171" s="393"/>
      <c r="H171" s="394"/>
      <c r="I171" s="394"/>
      <c r="J171" s="394"/>
      <c r="K171" s="394"/>
      <c r="L171" s="394"/>
      <c r="M171" s="394"/>
      <c r="N171" s="394"/>
      <c r="O171" s="394"/>
      <c r="P171" s="394"/>
      <c r="Q171" s="394"/>
      <c r="R171" s="394"/>
      <c r="S171" s="395"/>
    </row>
    <row r="172" spans="1:206" s="127" customFormat="1" ht="23.25" customHeight="1">
      <c r="A172" s="367"/>
      <c r="B172" s="142" t="s">
        <v>785</v>
      </c>
      <c r="C172" s="186" t="s">
        <v>803</v>
      </c>
      <c r="D172" s="144">
        <f t="shared" si="68"/>
        <v>46133</v>
      </c>
      <c r="E172" s="143">
        <f t="shared" si="67"/>
        <v>46136</v>
      </c>
      <c r="F172" s="218"/>
      <c r="G172" s="393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5"/>
    </row>
    <row r="173" spans="1:206" s="127" customFormat="1" ht="23.25" customHeight="1" thickBot="1">
      <c r="A173" s="368"/>
      <c r="B173" s="147" t="s">
        <v>329</v>
      </c>
      <c r="C173" s="148" t="s">
        <v>835</v>
      </c>
      <c r="D173" s="149">
        <f t="shared" si="68"/>
        <v>46140</v>
      </c>
      <c r="E173" s="148">
        <f t="shared" si="67"/>
        <v>46143</v>
      </c>
      <c r="F173" s="223"/>
      <c r="G173" s="396"/>
      <c r="H173" s="397"/>
      <c r="I173" s="397"/>
      <c r="J173" s="397"/>
      <c r="K173" s="397"/>
      <c r="L173" s="397"/>
      <c r="M173" s="397"/>
      <c r="N173" s="397"/>
      <c r="O173" s="397"/>
      <c r="P173" s="397"/>
      <c r="Q173" s="397"/>
      <c r="R173" s="397"/>
      <c r="S173" s="398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331</v>
      </c>
      <c r="K176" s="157"/>
      <c r="L176" s="157"/>
      <c r="M176" s="157"/>
    </row>
    <row r="177" spans="1:10" s="156" customFormat="1" ht="15" customHeight="1">
      <c r="A177" s="369" t="s">
        <v>332</v>
      </c>
      <c r="B177" s="369"/>
      <c r="C177" s="369"/>
      <c r="D177" s="369"/>
      <c r="E177" s="369"/>
      <c r="F177" s="369"/>
      <c r="G177" s="369"/>
      <c r="H177" s="369"/>
      <c r="I177" s="158"/>
      <c r="J177" s="159"/>
    </row>
    <row r="178" spans="1:10" s="156" customFormat="1" ht="15" customHeight="1">
      <c r="A178" s="369"/>
      <c r="B178" s="369"/>
      <c r="C178" s="369"/>
      <c r="D178" s="369"/>
      <c r="E178" s="369"/>
      <c r="F178" s="369"/>
      <c r="G178" s="369"/>
      <c r="H178" s="369"/>
      <c r="I178" s="158"/>
      <c r="J178" s="159"/>
    </row>
    <row r="179" spans="1:10" s="156" customFormat="1" ht="15" customHeight="1">
      <c r="A179" s="156" t="s">
        <v>333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334</v>
      </c>
      <c r="B181" s="43"/>
      <c r="C181" s="43"/>
      <c r="D181" s="43"/>
      <c r="E181" s="43"/>
      <c r="F181" s="164" t="s">
        <v>335</v>
      </c>
      <c r="G181" s="162"/>
      <c r="H181" s="162"/>
      <c r="I181" s="167"/>
      <c r="J181" s="167"/>
    </row>
    <row r="182" spans="1:10" s="127" customFormat="1" ht="15" customHeight="1">
      <c r="A182" s="165" t="s">
        <v>336</v>
      </c>
      <c r="B182" s="1"/>
      <c r="C182" s="1"/>
      <c r="D182" s="1"/>
      <c r="E182" s="166"/>
      <c r="F182" s="1" t="s">
        <v>337</v>
      </c>
      <c r="G182" s="162"/>
      <c r="H182" s="162"/>
    </row>
    <row r="183" spans="1:10" s="127" customFormat="1" ht="15" customHeight="1">
      <c r="A183" s="1" t="s">
        <v>338</v>
      </c>
      <c r="B183" s="1"/>
      <c r="C183" s="1"/>
      <c r="D183" s="1"/>
      <c r="E183" s="166"/>
      <c r="F183" s="1" t="s">
        <v>339</v>
      </c>
      <c r="G183" s="162"/>
      <c r="H183" s="162"/>
    </row>
    <row r="184" spans="1:10" s="127" customFormat="1" ht="15" customHeight="1">
      <c r="A184" s="1" t="s">
        <v>340</v>
      </c>
      <c r="B184" s="1"/>
      <c r="C184" s="1"/>
      <c r="D184" s="166"/>
      <c r="E184" s="166"/>
      <c r="F184" s="1" t="s">
        <v>340</v>
      </c>
      <c r="G184" s="162"/>
      <c r="H184" s="162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"/>
      <c r="J185" s="1"/>
    </row>
    <row r="186" spans="1:10" s="127" customFormat="1" ht="15" customHeight="1">
      <c r="A186" s="164" t="s">
        <v>341</v>
      </c>
      <c r="B186" s="43"/>
      <c r="C186" s="1"/>
      <c r="D186" s="1"/>
      <c r="E186" s="1"/>
      <c r="F186" s="164" t="s">
        <v>341</v>
      </c>
      <c r="G186" s="162"/>
      <c r="H186" s="162"/>
      <c r="I186" s="1"/>
      <c r="J186" s="1"/>
    </row>
    <row r="187" spans="1:10" s="127" customFormat="1" ht="15" customHeight="1">
      <c r="A187" s="1" t="s">
        <v>342</v>
      </c>
      <c r="B187" s="1" t="s">
        <v>343</v>
      </c>
      <c r="C187" s="1"/>
      <c r="D187" s="1"/>
      <c r="E187" s="1"/>
      <c r="F187" s="1" t="s">
        <v>344</v>
      </c>
      <c r="G187" s="1" t="s">
        <v>345</v>
      </c>
      <c r="H187" s="1"/>
      <c r="I187" s="1"/>
      <c r="J187" s="1"/>
    </row>
    <row r="188" spans="1:10" s="127" customFormat="1" ht="15" customHeight="1">
      <c r="A188" s="1" t="s">
        <v>346</v>
      </c>
      <c r="B188" s="1" t="s">
        <v>347</v>
      </c>
      <c r="C188" s="1"/>
      <c r="D188" s="1"/>
      <c r="E188" s="1"/>
      <c r="F188" s="1" t="s">
        <v>348</v>
      </c>
      <c r="G188" s="1" t="s">
        <v>349</v>
      </c>
      <c r="H188" s="162"/>
      <c r="I188" s="1"/>
      <c r="J188" s="1"/>
    </row>
    <row r="189" spans="1:10" s="127" customFormat="1" ht="15" customHeight="1">
      <c r="A189" s="1" t="s">
        <v>350</v>
      </c>
      <c r="B189" s="1" t="s">
        <v>351</v>
      </c>
      <c r="C189" s="1"/>
      <c r="D189" s="1"/>
      <c r="E189" s="1"/>
      <c r="H189" s="167"/>
      <c r="I189" s="1"/>
      <c r="J189" s="1"/>
    </row>
    <row r="190" spans="1:10" s="127" customFormat="1" ht="15" customHeight="1">
      <c r="C190" s="1"/>
      <c r="D190" s="1"/>
      <c r="E190" s="1"/>
      <c r="H190" s="167"/>
      <c r="I190" s="1"/>
      <c r="J190" s="1"/>
    </row>
    <row r="191" spans="1:10" s="127" customFormat="1" ht="15" customHeight="1">
      <c r="A191" s="164" t="s">
        <v>352</v>
      </c>
      <c r="B191" s="169" t="s">
        <v>116</v>
      </c>
      <c r="C191" s="1"/>
      <c r="D191" s="1"/>
      <c r="E191" s="1"/>
      <c r="F191" s="164" t="s">
        <v>352</v>
      </c>
      <c r="G191" s="169" t="s">
        <v>116</v>
      </c>
      <c r="H191" s="168"/>
      <c r="I191" s="1"/>
      <c r="J191" s="1"/>
    </row>
    <row r="192" spans="1:10" s="127" customFormat="1" ht="15" customHeight="1">
      <c r="A192" s="170" t="s">
        <v>353</v>
      </c>
      <c r="B192" s="1"/>
      <c r="C192" s="1"/>
      <c r="D192" s="1"/>
      <c r="E192" s="1"/>
      <c r="F192" s="1" t="s">
        <v>354</v>
      </c>
      <c r="G192" s="1"/>
      <c r="H192" s="168"/>
      <c r="I192" s="1"/>
      <c r="J192" s="1"/>
    </row>
    <row r="193" spans="1:16" s="127" customFormat="1" ht="15" customHeight="1">
      <c r="A193" s="170" t="s">
        <v>355</v>
      </c>
      <c r="B193" s="169"/>
      <c r="C193" s="1"/>
      <c r="D193" s="1"/>
      <c r="E193" s="1"/>
      <c r="F193" s="1" t="s">
        <v>356</v>
      </c>
      <c r="G193" s="1"/>
      <c r="H193" s="168"/>
      <c r="I193" s="1"/>
      <c r="J193" s="1"/>
    </row>
    <row r="194" spans="1:16" s="127" customFormat="1" ht="15" customHeight="1">
      <c r="A194" s="170" t="s">
        <v>357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</row>
    <row r="196" spans="1:16" s="127" customFormat="1" ht="15" customHeight="1">
      <c r="A196" s="164" t="s">
        <v>358</v>
      </c>
      <c r="B196" s="169" t="s">
        <v>128</v>
      </c>
      <c r="C196" s="1"/>
      <c r="D196" s="1"/>
      <c r="E196" s="1"/>
      <c r="F196" s="164" t="s">
        <v>358</v>
      </c>
      <c r="G196" s="169" t="s">
        <v>128</v>
      </c>
      <c r="H196" s="1"/>
    </row>
    <row r="197" spans="1:16" s="127" customFormat="1" ht="15" customHeight="1">
      <c r="A197" s="170" t="s">
        <v>359</v>
      </c>
      <c r="B197" s="1"/>
      <c r="C197" s="1"/>
      <c r="D197" s="1"/>
      <c r="E197" s="1"/>
      <c r="F197" s="170" t="s">
        <v>360</v>
      </c>
      <c r="G197" s="1"/>
      <c r="H197" s="1"/>
    </row>
    <row r="198" spans="1:16" s="127" customFormat="1" ht="15" customHeight="1">
      <c r="A198" s="1" t="s">
        <v>361</v>
      </c>
      <c r="B198" s="1"/>
      <c r="C198" s="1"/>
      <c r="D198" s="1"/>
      <c r="E198" s="1"/>
      <c r="H198" s="1"/>
    </row>
    <row r="199" spans="1:16" s="127" customFormat="1" ht="15" customHeight="1">
      <c r="A199" s="170" t="s">
        <v>362</v>
      </c>
      <c r="B199" s="1"/>
      <c r="C199" s="1"/>
      <c r="D199" s="1"/>
      <c r="E199" s="1"/>
      <c r="G199" s="168"/>
      <c r="H199" s="1"/>
    </row>
    <row r="200" spans="1:16" s="127" customFormat="1" ht="15" customHeight="1">
      <c r="C200" s="1"/>
      <c r="D200" s="1"/>
      <c r="E200" s="1"/>
      <c r="G200" s="168"/>
      <c r="H200" s="1"/>
    </row>
    <row r="201" spans="1:16" s="127" customFormat="1" ht="15" customHeight="1">
      <c r="C201" s="1"/>
      <c r="D201" s="1"/>
      <c r="E201" s="1"/>
      <c r="F201" s="164" t="s">
        <v>363</v>
      </c>
      <c r="G201" s="169" t="s">
        <v>165</v>
      </c>
      <c r="H201" s="1"/>
      <c r="I201" s="1"/>
      <c r="J201" s="1"/>
      <c r="K201" s="1"/>
      <c r="L201" s="1"/>
    </row>
    <row r="202" spans="1:16" s="127" customFormat="1" ht="15" customHeight="1">
      <c r="C202" s="1"/>
      <c r="D202" s="1"/>
      <c r="E202" s="1"/>
      <c r="F202" s="1" t="s">
        <v>364</v>
      </c>
      <c r="G202" s="1" t="s">
        <v>365</v>
      </c>
      <c r="H202" s="1"/>
      <c r="I202" s="1"/>
      <c r="J202" s="1"/>
      <c r="K202" s="1"/>
      <c r="L202" s="1"/>
    </row>
    <row r="203" spans="1:16" s="127" customFormat="1" ht="15" customHeight="1">
      <c r="F203" s="1" t="s">
        <v>366</v>
      </c>
      <c r="G203" s="1" t="s">
        <v>367</v>
      </c>
      <c r="I203" s="1"/>
      <c r="J203" s="1"/>
      <c r="K203" s="1"/>
      <c r="L203" s="1"/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G207" s="168"/>
      <c r="H207" s="168"/>
      <c r="O207" s="9"/>
      <c r="P207" s="9"/>
    </row>
    <row r="208" spans="1:16" ht="15" customHeight="1">
      <c r="G208" s="1"/>
      <c r="O208" s="9"/>
      <c r="P208" s="9"/>
    </row>
    <row r="209" spans="1:12" ht="15" customHeight="1">
      <c r="G209" s="1"/>
    </row>
    <row r="210" spans="1:12" s="127" customFormat="1" ht="15" customHeight="1">
      <c r="G210" s="168"/>
      <c r="H210" s="168"/>
    </row>
    <row r="211" spans="1:12" s="127" customFormat="1" ht="15" customHeight="1">
      <c r="G211" s="168"/>
      <c r="H211" s="168"/>
    </row>
    <row r="212" spans="1:12" s="127" customFormat="1" ht="15" customHeight="1">
      <c r="G212" s="168"/>
      <c r="H212" s="168"/>
    </row>
    <row r="213" spans="1:12" s="127" customFormat="1" ht="15" customHeight="1">
      <c r="G213" s="168"/>
      <c r="H213" s="168"/>
    </row>
    <row r="214" spans="1:12" ht="15" customHeight="1">
      <c r="A214" s="127"/>
      <c r="B214" s="127"/>
      <c r="C214" s="127"/>
      <c r="D214" s="127"/>
      <c r="E214" s="127"/>
      <c r="F214" s="127"/>
      <c r="G214" s="168"/>
      <c r="H214" s="168"/>
      <c r="I214" s="127"/>
      <c r="J214" s="127"/>
      <c r="K214" s="127"/>
      <c r="L214" s="127"/>
    </row>
    <row r="215" spans="1:12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2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</sheetData>
  <mergeCells count="67">
    <mergeCell ref="B12:C13"/>
    <mergeCell ref="A40:A41"/>
    <mergeCell ref="B40:C41"/>
    <mergeCell ref="F55:G56"/>
    <mergeCell ref="A25:A26"/>
    <mergeCell ref="B25:C26"/>
    <mergeCell ref="A14:A22"/>
    <mergeCell ref="A27:A35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A177:H178"/>
    <mergeCell ref="A163:A164"/>
    <mergeCell ref="B163:C164"/>
    <mergeCell ref="A165:A173"/>
    <mergeCell ref="G165:S173"/>
    <mergeCell ref="F163:F164"/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</mergeCells>
  <hyperlinks>
    <hyperlink ref="A2" location="MENU!A1" display="BACK TO MENU" xr:uid="{B15A78D0-35A2-4C76-9CB3-DAFA8C9F2BA1}"/>
    <hyperlink ref="A184" r:id="rId1" display="http://www.tslines.com/" xr:uid="{DCC5BAC4-4510-4F5D-92C4-CD4A951CF5D9}"/>
    <hyperlink ref="F184" r:id="rId2" display="http://www.tslines.com/" xr:uid="{BDFDFAE6-3C3C-4160-A796-F58430A65BCE}"/>
    <hyperlink ref="G196" r:id="rId3" xr:uid="{9DE95F23-51D0-4DA7-8CE7-8CE23276E4D7}"/>
    <hyperlink ref="G201" r:id="rId4" xr:uid="{BBDFA303-A36C-4D4E-8399-F127D4902835}"/>
    <hyperlink ref="B196" r:id="rId5" xr:uid="{4680AE63-DD8F-4E2D-98FA-8A92CD2F60F9}"/>
    <hyperlink ref="G191" r:id="rId6" display="mailto:cus.tslhph@tslines.com.vn" xr:uid="{2AEA9596-0868-4B26-86A9-3AECFF40BBC4}"/>
    <hyperlink ref="B191" r:id="rId7" display="mailto:cus.tslhph@tslines.com.vn" xr:uid="{8DFCA6E5-0422-473C-91E9-99F9F13364A7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  <c r="J1" s="358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59" t="s">
        <v>534</v>
      </c>
      <c r="B3" s="359"/>
      <c r="C3" s="359"/>
      <c r="D3" s="359"/>
      <c r="E3" s="359"/>
      <c r="F3" s="359"/>
      <c r="G3" s="359"/>
      <c r="H3" s="359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6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6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369</v>
      </c>
      <c r="B10" s="201" t="s">
        <v>535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76"/>
      <c r="G11" s="377"/>
      <c r="H11" s="133" t="s">
        <v>279</v>
      </c>
      <c r="I11" s="227" t="s">
        <v>536</v>
      </c>
      <c r="J11" s="227" t="s">
        <v>293</v>
      </c>
      <c r="K11" s="228" t="s">
        <v>537</v>
      </c>
      <c r="L11" s="174"/>
      <c r="M11" s="174"/>
      <c r="N11" s="174"/>
      <c r="O11" s="174"/>
    </row>
    <row r="12" spans="1:206" s="127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79" t="s">
        <v>373</v>
      </c>
      <c r="G12" s="380"/>
      <c r="H12" s="195" t="s">
        <v>284</v>
      </c>
      <c r="I12" s="229" t="s">
        <v>538</v>
      </c>
      <c r="J12" s="229" t="s">
        <v>539</v>
      </c>
      <c r="K12" s="230" t="s">
        <v>540</v>
      </c>
      <c r="L12" s="174"/>
      <c r="M12" s="174"/>
      <c r="N12" s="174"/>
      <c r="O12" s="174"/>
    </row>
    <row r="13" spans="1:206" s="127" customFormat="1" ht="15" customHeight="1">
      <c r="A13" s="378"/>
      <c r="B13" s="374"/>
      <c r="C13" s="375"/>
      <c r="D13" s="140" t="s">
        <v>288</v>
      </c>
      <c r="E13" s="155" t="s">
        <v>289</v>
      </c>
      <c r="F13" s="381"/>
      <c r="G13" s="382"/>
      <c r="H13" s="231" t="s">
        <v>289</v>
      </c>
      <c r="I13" s="232" t="s">
        <v>541</v>
      </c>
      <c r="J13" s="232" t="s">
        <v>542</v>
      </c>
      <c r="K13" s="233" t="s">
        <v>543</v>
      </c>
      <c r="L13" s="174"/>
      <c r="M13" s="174"/>
      <c r="N13" s="174"/>
      <c r="O13" s="174"/>
    </row>
    <row r="14" spans="1:206" ht="15" customHeight="1">
      <c r="A14" s="366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760</v>
      </c>
      <c r="G14" s="143" t="s">
        <v>763</v>
      </c>
      <c r="H14" s="144">
        <v>46090</v>
      </c>
      <c r="I14" s="144">
        <f t="shared" ref="I14" si="1">H14+2</f>
        <v>46092</v>
      </c>
      <c r="J14" s="144">
        <f t="shared" ref="J14" si="2">H14+3</f>
        <v>46093</v>
      </c>
      <c r="K14" s="143">
        <f t="shared" ref="K14" si="3">H14+4</f>
        <v>46094</v>
      </c>
    </row>
    <row r="15" spans="1:206" ht="15" customHeight="1">
      <c r="A15" s="367"/>
      <c r="B15" s="273" t="s">
        <v>293</v>
      </c>
      <c r="C15" s="186" t="s">
        <v>780</v>
      </c>
      <c r="D15" s="142">
        <f t="shared" ref="D15:D22" si="4">D14+7</f>
        <v>46090</v>
      </c>
      <c r="E15" s="143">
        <f t="shared" si="0"/>
        <v>46092</v>
      </c>
      <c r="F15" s="142" t="s">
        <v>760</v>
      </c>
      <c r="G15" s="143" t="s">
        <v>803</v>
      </c>
      <c r="H15" s="144">
        <f t="shared" ref="H15:H20" si="5">H14+7</f>
        <v>46097</v>
      </c>
      <c r="I15" s="144">
        <f t="shared" ref="I15:I16" si="6">H15+2</f>
        <v>46099</v>
      </c>
      <c r="J15" s="144">
        <f t="shared" ref="J15:J16" si="7">H15+3</f>
        <v>46100</v>
      </c>
      <c r="K15" s="143">
        <f t="shared" ref="K15:K16" si="8">H15+4</f>
        <v>46101</v>
      </c>
    </row>
    <row r="16" spans="1:206" ht="15" customHeight="1">
      <c r="A16" s="367"/>
      <c r="B16" s="273" t="s">
        <v>294</v>
      </c>
      <c r="C16" s="186" t="s">
        <v>781</v>
      </c>
      <c r="D16" s="142">
        <f t="shared" si="4"/>
        <v>46097</v>
      </c>
      <c r="E16" s="143">
        <f t="shared" si="0"/>
        <v>46099</v>
      </c>
      <c r="F16" s="142" t="s">
        <v>760</v>
      </c>
      <c r="G16" s="143" t="s">
        <v>804</v>
      </c>
      <c r="H16" s="144">
        <f t="shared" si="5"/>
        <v>46104</v>
      </c>
      <c r="I16" s="144">
        <f t="shared" si="6"/>
        <v>46106</v>
      </c>
      <c r="J16" s="144">
        <f t="shared" si="7"/>
        <v>46107</v>
      </c>
      <c r="K16" s="143">
        <f t="shared" si="8"/>
        <v>46108</v>
      </c>
    </row>
    <row r="17" spans="1:12" ht="15" customHeight="1">
      <c r="A17" s="367"/>
      <c r="B17" s="273" t="s">
        <v>296</v>
      </c>
      <c r="C17" s="186" t="s">
        <v>544</v>
      </c>
      <c r="D17" s="142">
        <f t="shared" si="4"/>
        <v>46104</v>
      </c>
      <c r="E17" s="143">
        <f t="shared" si="0"/>
        <v>46106</v>
      </c>
      <c r="F17" s="142" t="s">
        <v>760</v>
      </c>
      <c r="G17" s="143" t="s">
        <v>805</v>
      </c>
      <c r="H17" s="144">
        <f t="shared" si="5"/>
        <v>46111</v>
      </c>
      <c r="I17" s="144">
        <f t="shared" ref="I17:I22" si="9">H17+2</f>
        <v>46113</v>
      </c>
      <c r="J17" s="144">
        <f t="shared" ref="J17:J22" si="10">H17+3</f>
        <v>46114</v>
      </c>
      <c r="K17" s="143">
        <f t="shared" ref="K17:K22" si="11">H17+4</f>
        <v>46115</v>
      </c>
    </row>
    <row r="18" spans="1:12" ht="15" customHeight="1">
      <c r="A18" s="367"/>
      <c r="B18" s="273" t="s">
        <v>293</v>
      </c>
      <c r="C18" s="186" t="s">
        <v>782</v>
      </c>
      <c r="D18" s="142">
        <f t="shared" si="4"/>
        <v>46111</v>
      </c>
      <c r="E18" s="143">
        <f t="shared" si="0"/>
        <v>46113</v>
      </c>
      <c r="F18" s="142" t="s">
        <v>760</v>
      </c>
      <c r="G18" s="143" t="s">
        <v>806</v>
      </c>
      <c r="H18" s="144">
        <f t="shared" si="5"/>
        <v>46118</v>
      </c>
      <c r="I18" s="144">
        <f t="shared" si="9"/>
        <v>46120</v>
      </c>
      <c r="J18" s="144">
        <f t="shared" si="10"/>
        <v>46121</v>
      </c>
      <c r="K18" s="143">
        <f t="shared" si="11"/>
        <v>46122</v>
      </c>
    </row>
    <row r="19" spans="1:12" ht="15" customHeight="1">
      <c r="A19" s="367"/>
      <c r="B19" s="273" t="s">
        <v>294</v>
      </c>
      <c r="C19" s="186" t="s">
        <v>831</v>
      </c>
      <c r="D19" s="142">
        <f t="shared" si="4"/>
        <v>46118</v>
      </c>
      <c r="E19" s="143">
        <f t="shared" si="0"/>
        <v>46120</v>
      </c>
      <c r="F19" s="142" t="s">
        <v>760</v>
      </c>
      <c r="G19" s="143" t="s">
        <v>847</v>
      </c>
      <c r="H19" s="144">
        <f t="shared" si="5"/>
        <v>46125</v>
      </c>
      <c r="I19" s="144">
        <f t="shared" ref="I19:I20" si="12">H19+2</f>
        <v>46127</v>
      </c>
      <c r="J19" s="144">
        <f t="shared" ref="J19:J20" si="13">H19+3</f>
        <v>46128</v>
      </c>
      <c r="K19" s="143">
        <f t="shared" ref="K19:K20" si="14">H19+4</f>
        <v>46129</v>
      </c>
    </row>
    <row r="20" spans="1:12" ht="15" customHeight="1">
      <c r="A20" s="367"/>
      <c r="B20" s="273" t="s">
        <v>296</v>
      </c>
      <c r="C20" s="186" t="s">
        <v>545</v>
      </c>
      <c r="D20" s="142">
        <f t="shared" si="4"/>
        <v>46125</v>
      </c>
      <c r="E20" s="143">
        <f t="shared" si="0"/>
        <v>46127</v>
      </c>
      <c r="F20" s="142" t="s">
        <v>760</v>
      </c>
      <c r="G20" s="143" t="s">
        <v>848</v>
      </c>
      <c r="H20" s="144">
        <f t="shared" si="5"/>
        <v>46132</v>
      </c>
      <c r="I20" s="144">
        <f t="shared" si="12"/>
        <v>46134</v>
      </c>
      <c r="J20" s="144">
        <f t="shared" si="13"/>
        <v>46135</v>
      </c>
      <c r="K20" s="143">
        <f t="shared" si="14"/>
        <v>46136</v>
      </c>
    </row>
    <row r="21" spans="1:12" ht="15" customHeight="1">
      <c r="A21" s="367"/>
      <c r="B21" s="273" t="s">
        <v>293</v>
      </c>
      <c r="C21" s="186" t="s">
        <v>832</v>
      </c>
      <c r="D21" s="142">
        <f t="shared" si="4"/>
        <v>46132</v>
      </c>
      <c r="E21" s="143">
        <f t="shared" si="0"/>
        <v>46134</v>
      </c>
      <c r="F21" s="142" t="s">
        <v>760</v>
      </c>
      <c r="G21" s="143" t="s">
        <v>849</v>
      </c>
      <c r="H21" s="144">
        <f>H20+7</f>
        <v>46139</v>
      </c>
      <c r="I21" s="144">
        <f t="shared" si="9"/>
        <v>46141</v>
      </c>
      <c r="J21" s="144">
        <f t="shared" si="10"/>
        <v>46142</v>
      </c>
      <c r="K21" s="143">
        <f t="shared" si="11"/>
        <v>46143</v>
      </c>
    </row>
    <row r="22" spans="1:12" s="127" customFormat="1" ht="15" customHeight="1" thickBot="1">
      <c r="A22" s="368"/>
      <c r="B22" s="272" t="s">
        <v>294</v>
      </c>
      <c r="C22" s="148" t="s">
        <v>833</v>
      </c>
      <c r="D22" s="147">
        <f t="shared" si="4"/>
        <v>46139</v>
      </c>
      <c r="E22" s="148">
        <f>D22+2</f>
        <v>46141</v>
      </c>
      <c r="F22" s="147" t="s">
        <v>760</v>
      </c>
      <c r="G22" s="148" t="s">
        <v>850</v>
      </c>
      <c r="H22" s="149">
        <f>H21+7</f>
        <v>46146</v>
      </c>
      <c r="I22" s="149">
        <f t="shared" si="9"/>
        <v>46148</v>
      </c>
      <c r="J22" s="149">
        <f t="shared" si="10"/>
        <v>46149</v>
      </c>
      <c r="K22" s="148">
        <f t="shared" si="11"/>
        <v>46150</v>
      </c>
      <c r="L22" s="1"/>
    </row>
    <row r="23" spans="1:12" s="127" customFormat="1" ht="15" customHeight="1" thickBot="1"/>
    <row r="24" spans="1:12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76"/>
      <c r="G24" s="377"/>
      <c r="H24" s="133" t="s">
        <v>279</v>
      </c>
      <c r="I24" s="227" t="s">
        <v>536</v>
      </c>
      <c r="J24" s="227" t="s">
        <v>293</v>
      </c>
      <c r="K24" s="228" t="s">
        <v>537</v>
      </c>
    </row>
    <row r="25" spans="1:12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79" t="s">
        <v>373</v>
      </c>
      <c r="G25" s="380"/>
      <c r="H25" s="195" t="s">
        <v>284</v>
      </c>
      <c r="I25" s="229" t="s">
        <v>538</v>
      </c>
      <c r="J25" s="229" t="s">
        <v>539</v>
      </c>
      <c r="K25" s="230" t="s">
        <v>540</v>
      </c>
    </row>
    <row r="26" spans="1:12" ht="15" customHeight="1">
      <c r="A26" s="371"/>
      <c r="B26" s="374"/>
      <c r="C26" s="375"/>
      <c r="D26" s="140" t="s">
        <v>58</v>
      </c>
      <c r="E26" s="155" t="s">
        <v>289</v>
      </c>
      <c r="F26" s="381"/>
      <c r="G26" s="382"/>
      <c r="H26" s="231" t="s">
        <v>289</v>
      </c>
      <c r="I26" s="232" t="s">
        <v>541</v>
      </c>
      <c r="J26" s="232" t="s">
        <v>542</v>
      </c>
      <c r="K26" s="233" t="s">
        <v>543</v>
      </c>
    </row>
    <row r="27" spans="1:12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3"/>
      <c r="F27" s="142" t="s">
        <v>760</v>
      </c>
      <c r="G27" s="143" t="s">
        <v>763</v>
      </c>
      <c r="H27" s="144">
        <v>46090</v>
      </c>
      <c r="I27" s="144">
        <f t="shared" ref="I27:I35" si="15">H27+2</f>
        <v>46092</v>
      </c>
      <c r="J27" s="144">
        <f t="shared" ref="J27:J35" si="16">H27+3</f>
        <v>46093</v>
      </c>
      <c r="K27" s="143">
        <f t="shared" ref="K27:K35" si="17">H27+4</f>
        <v>46094</v>
      </c>
    </row>
    <row r="28" spans="1:12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18">D28+3</f>
        <v>46095</v>
      </c>
      <c r="F28" s="142" t="s">
        <v>760</v>
      </c>
      <c r="G28" s="143" t="s">
        <v>803</v>
      </c>
      <c r="H28" s="144">
        <f t="shared" ref="H28:H33" si="19">H27+7</f>
        <v>46097</v>
      </c>
      <c r="I28" s="144">
        <f t="shared" si="15"/>
        <v>46099</v>
      </c>
      <c r="J28" s="144">
        <f t="shared" si="16"/>
        <v>46100</v>
      </c>
      <c r="K28" s="143">
        <f t="shared" si="17"/>
        <v>46101</v>
      </c>
    </row>
    <row r="29" spans="1:12" ht="15" customHeight="1">
      <c r="A29" s="367"/>
      <c r="B29" s="273" t="s">
        <v>396</v>
      </c>
      <c r="C29" s="186" t="s">
        <v>761</v>
      </c>
      <c r="D29" s="142">
        <f t="shared" ref="D29:D35" si="20">D28+7</f>
        <v>46099</v>
      </c>
      <c r="E29" s="143">
        <f t="shared" si="18"/>
        <v>46102</v>
      </c>
      <c r="F29" s="142" t="s">
        <v>760</v>
      </c>
      <c r="G29" s="143" t="s">
        <v>804</v>
      </c>
      <c r="H29" s="144">
        <f t="shared" si="19"/>
        <v>46104</v>
      </c>
      <c r="I29" s="144">
        <f t="shared" si="15"/>
        <v>46106</v>
      </c>
      <c r="J29" s="144">
        <f t="shared" si="16"/>
        <v>46107</v>
      </c>
      <c r="K29" s="143">
        <f t="shared" si="17"/>
        <v>46108</v>
      </c>
    </row>
    <row r="30" spans="1:12" ht="15" customHeight="1">
      <c r="A30" s="367"/>
      <c r="B30" s="273" t="s">
        <v>315</v>
      </c>
      <c r="C30" s="186" t="s">
        <v>545</v>
      </c>
      <c r="D30" s="142">
        <f t="shared" si="20"/>
        <v>46106</v>
      </c>
      <c r="E30" s="143">
        <f t="shared" si="18"/>
        <v>46109</v>
      </c>
      <c r="F30" s="142" t="s">
        <v>760</v>
      </c>
      <c r="G30" s="143" t="s">
        <v>805</v>
      </c>
      <c r="H30" s="144">
        <f t="shared" si="19"/>
        <v>46111</v>
      </c>
      <c r="I30" s="144">
        <f t="shared" si="15"/>
        <v>46113</v>
      </c>
      <c r="J30" s="144">
        <f t="shared" si="16"/>
        <v>46114</v>
      </c>
      <c r="K30" s="143">
        <f t="shared" si="17"/>
        <v>46115</v>
      </c>
    </row>
    <row r="31" spans="1:12" ht="15" customHeight="1">
      <c r="A31" s="367"/>
      <c r="B31" s="273" t="s">
        <v>312</v>
      </c>
      <c r="C31" s="186" t="s">
        <v>545</v>
      </c>
      <c r="D31" s="142">
        <f t="shared" si="20"/>
        <v>46113</v>
      </c>
      <c r="E31" s="143">
        <f t="shared" si="18"/>
        <v>46116</v>
      </c>
      <c r="F31" s="142" t="s">
        <v>760</v>
      </c>
      <c r="G31" s="143" t="s">
        <v>806</v>
      </c>
      <c r="H31" s="144">
        <f t="shared" si="19"/>
        <v>46118</v>
      </c>
      <c r="I31" s="144">
        <f t="shared" si="15"/>
        <v>46120</v>
      </c>
      <c r="J31" s="144">
        <f t="shared" si="16"/>
        <v>46121</v>
      </c>
      <c r="K31" s="143">
        <f t="shared" si="17"/>
        <v>46122</v>
      </c>
    </row>
    <row r="32" spans="1:12" ht="15" customHeight="1">
      <c r="A32" s="367"/>
      <c r="B32" s="273" t="s">
        <v>396</v>
      </c>
      <c r="C32" s="186" t="s">
        <v>762</v>
      </c>
      <c r="D32" s="142">
        <f t="shared" si="20"/>
        <v>46120</v>
      </c>
      <c r="E32" s="143">
        <f t="shared" si="18"/>
        <v>46123</v>
      </c>
      <c r="F32" s="142" t="s">
        <v>760</v>
      </c>
      <c r="G32" s="143" t="s">
        <v>847</v>
      </c>
      <c r="H32" s="144">
        <f t="shared" si="19"/>
        <v>46125</v>
      </c>
      <c r="I32" s="144">
        <f t="shared" si="15"/>
        <v>46127</v>
      </c>
      <c r="J32" s="144">
        <f t="shared" si="16"/>
        <v>46128</v>
      </c>
      <c r="K32" s="143">
        <f t="shared" si="17"/>
        <v>46129</v>
      </c>
    </row>
    <row r="33" spans="1:15" ht="15" customHeight="1">
      <c r="A33" s="367"/>
      <c r="B33" s="273" t="s">
        <v>315</v>
      </c>
      <c r="C33" s="186" t="s">
        <v>546</v>
      </c>
      <c r="D33" s="142">
        <f t="shared" si="20"/>
        <v>46127</v>
      </c>
      <c r="E33" s="143">
        <f t="shared" si="18"/>
        <v>46130</v>
      </c>
      <c r="F33" s="142" t="s">
        <v>760</v>
      </c>
      <c r="G33" s="143" t="s">
        <v>848</v>
      </c>
      <c r="H33" s="144">
        <f t="shared" si="19"/>
        <v>46132</v>
      </c>
      <c r="I33" s="144">
        <f t="shared" si="15"/>
        <v>46134</v>
      </c>
      <c r="J33" s="144">
        <f t="shared" si="16"/>
        <v>46135</v>
      </c>
      <c r="K33" s="143">
        <f t="shared" si="17"/>
        <v>46136</v>
      </c>
    </row>
    <row r="34" spans="1:15" ht="15" customHeight="1">
      <c r="A34" s="367"/>
      <c r="B34" s="273" t="s">
        <v>312</v>
      </c>
      <c r="C34" s="186" t="s">
        <v>546</v>
      </c>
      <c r="D34" s="142">
        <f t="shared" si="20"/>
        <v>46134</v>
      </c>
      <c r="E34" s="143">
        <f t="shared" si="18"/>
        <v>46137</v>
      </c>
      <c r="F34" s="142" t="s">
        <v>760</v>
      </c>
      <c r="G34" s="143" t="s">
        <v>849</v>
      </c>
      <c r="H34" s="144">
        <f>H33+7</f>
        <v>46139</v>
      </c>
      <c r="I34" s="144">
        <f t="shared" si="15"/>
        <v>46141</v>
      </c>
      <c r="J34" s="144">
        <f t="shared" si="16"/>
        <v>46142</v>
      </c>
      <c r="K34" s="143">
        <f t="shared" si="17"/>
        <v>46143</v>
      </c>
    </row>
    <row r="35" spans="1:15" ht="15" customHeight="1" thickBot="1">
      <c r="A35" s="368"/>
      <c r="B35" s="272" t="s">
        <v>396</v>
      </c>
      <c r="C35" s="148" t="s">
        <v>763</v>
      </c>
      <c r="D35" s="147">
        <f t="shared" si="20"/>
        <v>46141</v>
      </c>
      <c r="E35" s="148">
        <f t="shared" si="18"/>
        <v>46144</v>
      </c>
      <c r="F35" s="147" t="s">
        <v>760</v>
      </c>
      <c r="G35" s="148" t="s">
        <v>850</v>
      </c>
      <c r="H35" s="149">
        <f>H34+7</f>
        <v>46146</v>
      </c>
      <c r="I35" s="149">
        <f t="shared" si="15"/>
        <v>46148</v>
      </c>
      <c r="J35" s="149">
        <f t="shared" si="16"/>
        <v>46149</v>
      </c>
      <c r="K35" s="148">
        <f t="shared" si="17"/>
        <v>46150</v>
      </c>
    </row>
    <row r="36" spans="1:15" s="127" customFormat="1" ht="15" customHeight="1" thickBot="1"/>
    <row r="37" spans="1:15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319</v>
      </c>
      <c r="F37" s="376"/>
      <c r="G37" s="377"/>
      <c r="H37" s="133" t="s">
        <v>279</v>
      </c>
      <c r="I37" s="227" t="s">
        <v>536</v>
      </c>
      <c r="J37" s="227" t="s">
        <v>293</v>
      </c>
      <c r="K37" s="228" t="s">
        <v>537</v>
      </c>
      <c r="L37" s="174"/>
      <c r="M37" s="174"/>
      <c r="N37" s="174"/>
      <c r="O37" s="174"/>
    </row>
    <row r="38" spans="1:15" s="127" customFormat="1" ht="15" customHeight="1">
      <c r="A38" s="370" t="s">
        <v>283</v>
      </c>
      <c r="B38" s="372"/>
      <c r="C38" s="373"/>
      <c r="D38" s="136" t="s">
        <v>284</v>
      </c>
      <c r="E38" s="139" t="s">
        <v>306</v>
      </c>
      <c r="F38" s="379" t="s">
        <v>373</v>
      </c>
      <c r="G38" s="380"/>
      <c r="H38" s="195" t="s">
        <v>284</v>
      </c>
      <c r="I38" s="229" t="s">
        <v>538</v>
      </c>
      <c r="J38" s="229" t="s">
        <v>539</v>
      </c>
      <c r="K38" s="230" t="s">
        <v>540</v>
      </c>
      <c r="L38" s="174"/>
      <c r="M38" s="174"/>
      <c r="N38" s="174"/>
      <c r="O38" s="174"/>
    </row>
    <row r="39" spans="1:15" s="127" customFormat="1" ht="15" customHeight="1">
      <c r="A39" s="371"/>
      <c r="B39" s="374"/>
      <c r="C39" s="375"/>
      <c r="D39" s="140" t="s">
        <v>63</v>
      </c>
      <c r="E39" s="155" t="s">
        <v>325</v>
      </c>
      <c r="F39" s="381"/>
      <c r="G39" s="382"/>
      <c r="H39" s="231" t="s">
        <v>289</v>
      </c>
      <c r="I39" s="232" t="s">
        <v>541</v>
      </c>
      <c r="J39" s="232" t="s">
        <v>542</v>
      </c>
      <c r="K39" s="233" t="s">
        <v>543</v>
      </c>
      <c r="L39" s="174"/>
      <c r="M39" s="174"/>
      <c r="N39" s="174"/>
      <c r="O39" s="174"/>
    </row>
    <row r="40" spans="1:15" ht="15" customHeight="1">
      <c r="A40" s="366" t="s">
        <v>61</v>
      </c>
      <c r="B40" s="142" t="s">
        <v>299</v>
      </c>
      <c r="C40" s="186"/>
      <c r="D40" s="301" t="s">
        <v>830</v>
      </c>
      <c r="E40" s="143"/>
      <c r="F40" s="142" t="s">
        <v>760</v>
      </c>
      <c r="G40" s="143" t="s">
        <v>763</v>
      </c>
      <c r="H40" s="144">
        <v>46090</v>
      </c>
      <c r="I40" s="144">
        <f t="shared" ref="I40:I48" si="21">H40+2</f>
        <v>46092</v>
      </c>
      <c r="J40" s="144">
        <f t="shared" ref="J40:J48" si="22">H40+3</f>
        <v>46093</v>
      </c>
      <c r="K40" s="143">
        <f t="shared" ref="K40:K48" si="23">H40+4</f>
        <v>46094</v>
      </c>
    </row>
    <row r="41" spans="1:15" ht="15" customHeight="1">
      <c r="A41" s="367"/>
      <c r="B41" s="142" t="s">
        <v>785</v>
      </c>
      <c r="C41" s="186" t="s">
        <v>761</v>
      </c>
      <c r="D41" s="144">
        <v>46091</v>
      </c>
      <c r="E41" s="143">
        <f t="shared" ref="E41:E48" si="24">D41+3</f>
        <v>46094</v>
      </c>
      <c r="F41" s="142" t="s">
        <v>760</v>
      </c>
      <c r="G41" s="143" t="s">
        <v>803</v>
      </c>
      <c r="H41" s="144">
        <f t="shared" ref="H41:H46" si="25">H40+7</f>
        <v>46097</v>
      </c>
      <c r="I41" s="144">
        <f t="shared" si="21"/>
        <v>46099</v>
      </c>
      <c r="J41" s="144">
        <f t="shared" si="22"/>
        <v>46100</v>
      </c>
      <c r="K41" s="143">
        <f t="shared" si="23"/>
        <v>46101</v>
      </c>
    </row>
    <row r="42" spans="1:15" s="127" customFormat="1" ht="15" customHeight="1">
      <c r="A42" s="367"/>
      <c r="B42" s="142" t="s">
        <v>329</v>
      </c>
      <c r="C42" s="186" t="s">
        <v>783</v>
      </c>
      <c r="D42" s="144">
        <f t="shared" ref="D42:D48" si="26">D41+7</f>
        <v>46098</v>
      </c>
      <c r="E42" s="143">
        <f t="shared" si="24"/>
        <v>46101</v>
      </c>
      <c r="F42" s="142" t="s">
        <v>760</v>
      </c>
      <c r="G42" s="143" t="s">
        <v>804</v>
      </c>
      <c r="H42" s="144">
        <f t="shared" si="25"/>
        <v>46104</v>
      </c>
      <c r="I42" s="144">
        <f t="shared" si="21"/>
        <v>46106</v>
      </c>
      <c r="J42" s="144">
        <f t="shared" si="22"/>
        <v>46107</v>
      </c>
      <c r="K42" s="143">
        <f t="shared" si="23"/>
        <v>46108</v>
      </c>
      <c r="L42" s="1"/>
    </row>
    <row r="43" spans="1:15" s="127" customFormat="1" ht="15" customHeight="1">
      <c r="A43" s="367"/>
      <c r="B43" s="142" t="s">
        <v>785</v>
      </c>
      <c r="C43" s="186" t="s">
        <v>762</v>
      </c>
      <c r="D43" s="144">
        <f t="shared" si="26"/>
        <v>46105</v>
      </c>
      <c r="E43" s="143">
        <f t="shared" si="24"/>
        <v>46108</v>
      </c>
      <c r="F43" s="142" t="s">
        <v>760</v>
      </c>
      <c r="G43" s="143" t="s">
        <v>805</v>
      </c>
      <c r="H43" s="144">
        <f t="shared" si="25"/>
        <v>46111</v>
      </c>
      <c r="I43" s="144">
        <f t="shared" si="21"/>
        <v>46113</v>
      </c>
      <c r="J43" s="144">
        <f t="shared" si="22"/>
        <v>46114</v>
      </c>
      <c r="K43" s="143">
        <f t="shared" si="23"/>
        <v>46115</v>
      </c>
      <c r="L43" s="1"/>
    </row>
    <row r="44" spans="1:15" ht="15" customHeight="1">
      <c r="A44" s="367"/>
      <c r="B44" s="142" t="s">
        <v>329</v>
      </c>
      <c r="C44" s="186" t="s">
        <v>784</v>
      </c>
      <c r="D44" s="144">
        <f t="shared" si="26"/>
        <v>46112</v>
      </c>
      <c r="E44" s="143">
        <f t="shared" si="24"/>
        <v>46115</v>
      </c>
      <c r="F44" s="142" t="s">
        <v>760</v>
      </c>
      <c r="G44" s="143" t="s">
        <v>806</v>
      </c>
      <c r="H44" s="144">
        <f t="shared" si="25"/>
        <v>46118</v>
      </c>
      <c r="I44" s="144">
        <f t="shared" si="21"/>
        <v>46120</v>
      </c>
      <c r="J44" s="144">
        <f t="shared" si="22"/>
        <v>46121</v>
      </c>
      <c r="K44" s="143">
        <f t="shared" si="23"/>
        <v>46122</v>
      </c>
    </row>
    <row r="45" spans="1:15" ht="15" customHeight="1">
      <c r="A45" s="367"/>
      <c r="B45" s="142" t="s">
        <v>785</v>
      </c>
      <c r="C45" s="186" t="s">
        <v>763</v>
      </c>
      <c r="D45" s="144">
        <f t="shared" si="26"/>
        <v>46119</v>
      </c>
      <c r="E45" s="143">
        <f t="shared" si="24"/>
        <v>46122</v>
      </c>
      <c r="F45" s="142" t="s">
        <v>760</v>
      </c>
      <c r="G45" s="143" t="s">
        <v>847</v>
      </c>
      <c r="H45" s="144">
        <f t="shared" si="25"/>
        <v>46125</v>
      </c>
      <c r="I45" s="144">
        <f t="shared" si="21"/>
        <v>46127</v>
      </c>
      <c r="J45" s="144">
        <f t="shared" si="22"/>
        <v>46128</v>
      </c>
      <c r="K45" s="143">
        <f t="shared" si="23"/>
        <v>46129</v>
      </c>
    </row>
    <row r="46" spans="1:15" ht="15" customHeight="1">
      <c r="A46" s="367"/>
      <c r="B46" s="142" t="s">
        <v>329</v>
      </c>
      <c r="C46" s="186" t="s">
        <v>834</v>
      </c>
      <c r="D46" s="144">
        <f t="shared" si="26"/>
        <v>46126</v>
      </c>
      <c r="E46" s="143">
        <f t="shared" si="24"/>
        <v>46129</v>
      </c>
      <c r="F46" s="142" t="s">
        <v>760</v>
      </c>
      <c r="G46" s="143" t="s">
        <v>848</v>
      </c>
      <c r="H46" s="144">
        <f t="shared" si="25"/>
        <v>46132</v>
      </c>
      <c r="I46" s="144">
        <f t="shared" si="21"/>
        <v>46134</v>
      </c>
      <c r="J46" s="144">
        <f t="shared" si="22"/>
        <v>46135</v>
      </c>
      <c r="K46" s="143">
        <f t="shared" si="23"/>
        <v>46136</v>
      </c>
    </row>
    <row r="47" spans="1:15" ht="15" customHeight="1">
      <c r="A47" s="367"/>
      <c r="B47" s="142" t="s">
        <v>785</v>
      </c>
      <c r="C47" s="186" t="s">
        <v>803</v>
      </c>
      <c r="D47" s="144">
        <f t="shared" si="26"/>
        <v>46133</v>
      </c>
      <c r="E47" s="143">
        <f t="shared" si="24"/>
        <v>46136</v>
      </c>
      <c r="F47" s="142" t="s">
        <v>760</v>
      </c>
      <c r="G47" s="143" t="s">
        <v>849</v>
      </c>
      <c r="H47" s="144">
        <f>H46+7</f>
        <v>46139</v>
      </c>
      <c r="I47" s="144">
        <f t="shared" si="21"/>
        <v>46141</v>
      </c>
      <c r="J47" s="144">
        <f t="shared" si="22"/>
        <v>46142</v>
      </c>
      <c r="K47" s="143">
        <f t="shared" si="23"/>
        <v>46143</v>
      </c>
    </row>
    <row r="48" spans="1:15" ht="15" customHeight="1" thickBot="1">
      <c r="A48" s="368"/>
      <c r="B48" s="147" t="s">
        <v>329</v>
      </c>
      <c r="C48" s="148" t="s">
        <v>835</v>
      </c>
      <c r="D48" s="149">
        <f t="shared" si="26"/>
        <v>46140</v>
      </c>
      <c r="E48" s="148">
        <f t="shared" si="24"/>
        <v>46143</v>
      </c>
      <c r="F48" s="147" t="s">
        <v>760</v>
      </c>
      <c r="G48" s="148" t="s">
        <v>850</v>
      </c>
      <c r="H48" s="149">
        <f>H47+7</f>
        <v>46146</v>
      </c>
      <c r="I48" s="149">
        <f t="shared" si="21"/>
        <v>46148</v>
      </c>
      <c r="J48" s="149">
        <f t="shared" si="22"/>
        <v>46149</v>
      </c>
      <c r="K48" s="148">
        <f t="shared" si="23"/>
        <v>46150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331</v>
      </c>
      <c r="K51" s="157"/>
      <c r="L51" s="157"/>
      <c r="M51" s="157"/>
    </row>
    <row r="52" spans="1:206" s="156" customFormat="1" ht="15" customHeight="1">
      <c r="A52" s="369" t="s">
        <v>332</v>
      </c>
      <c r="B52" s="369"/>
      <c r="C52" s="369"/>
      <c r="D52" s="369"/>
      <c r="E52" s="369"/>
      <c r="F52" s="369"/>
      <c r="G52" s="369"/>
      <c r="H52" s="369"/>
      <c r="I52" s="158"/>
      <c r="J52" s="159"/>
    </row>
    <row r="53" spans="1:206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156" t="s">
        <v>333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334</v>
      </c>
      <c r="B56" s="43"/>
      <c r="C56" s="43"/>
      <c r="D56" s="43"/>
      <c r="E56" s="43"/>
      <c r="F56" s="164" t="s">
        <v>335</v>
      </c>
      <c r="G56" s="162"/>
      <c r="H56" s="162"/>
      <c r="I56" s="167"/>
      <c r="J56" s="167"/>
    </row>
    <row r="57" spans="1:206" s="127" customFormat="1" ht="15" customHeight="1">
      <c r="A57" s="165" t="s">
        <v>336</v>
      </c>
      <c r="B57" s="1"/>
      <c r="C57" s="1"/>
      <c r="D57" s="1"/>
      <c r="E57" s="166"/>
      <c r="F57" s="1" t="s">
        <v>337</v>
      </c>
      <c r="G57" s="162"/>
      <c r="H57" s="162"/>
    </row>
    <row r="58" spans="1:206" s="127" customFormat="1" ht="15" customHeight="1">
      <c r="A58" s="1" t="s">
        <v>338</v>
      </c>
      <c r="B58" s="1"/>
      <c r="C58" s="1"/>
      <c r="D58" s="1"/>
      <c r="E58" s="166"/>
      <c r="F58" s="1" t="s">
        <v>339</v>
      </c>
      <c r="G58" s="162"/>
      <c r="H58" s="162"/>
    </row>
    <row r="59" spans="1:206" s="127" customFormat="1" ht="15" customHeight="1">
      <c r="A59" s="1" t="s">
        <v>340</v>
      </c>
      <c r="B59" s="1"/>
      <c r="C59" s="1"/>
      <c r="D59" s="166"/>
      <c r="E59" s="166"/>
      <c r="F59" s="1" t="s">
        <v>340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341</v>
      </c>
      <c r="B61" s="43"/>
      <c r="C61" s="1"/>
      <c r="D61" s="1"/>
      <c r="E61" s="1"/>
      <c r="F61" s="164" t="s">
        <v>341</v>
      </c>
      <c r="G61" s="162"/>
      <c r="H61" s="162"/>
      <c r="I61" s="1"/>
      <c r="J61" s="1"/>
    </row>
    <row r="62" spans="1:206" s="127" customFormat="1" ht="15" customHeight="1">
      <c r="A62" s="1" t="s">
        <v>342</v>
      </c>
      <c r="B62" s="1" t="s">
        <v>343</v>
      </c>
      <c r="C62" s="1"/>
      <c r="D62" s="1"/>
      <c r="E62" s="1"/>
      <c r="F62" s="1" t="s">
        <v>344</v>
      </c>
      <c r="G62" s="1" t="s">
        <v>345</v>
      </c>
      <c r="H62" s="1"/>
      <c r="I62" s="1"/>
      <c r="J62" s="1"/>
    </row>
    <row r="63" spans="1:206" s="127" customFormat="1" ht="15" customHeight="1">
      <c r="A63" s="1" t="s">
        <v>346</v>
      </c>
      <c r="B63" s="1" t="s">
        <v>347</v>
      </c>
      <c r="C63" s="1"/>
      <c r="D63" s="1"/>
      <c r="E63" s="1"/>
      <c r="F63" s="1" t="s">
        <v>348</v>
      </c>
      <c r="G63" s="1" t="s">
        <v>349</v>
      </c>
      <c r="H63" s="162"/>
      <c r="I63" s="1"/>
      <c r="J63" s="1"/>
    </row>
    <row r="64" spans="1:206" s="127" customFormat="1" ht="15" customHeight="1">
      <c r="A64" s="1" t="s">
        <v>350</v>
      </c>
      <c r="B64" s="1" t="s">
        <v>351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352</v>
      </c>
      <c r="B66" s="169" t="s">
        <v>116</v>
      </c>
      <c r="C66" s="1"/>
      <c r="D66" s="1"/>
      <c r="E66" s="1"/>
      <c r="F66" s="164" t="s">
        <v>352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353</v>
      </c>
      <c r="B67" s="1"/>
      <c r="C67" s="1"/>
      <c r="D67" s="1"/>
      <c r="E67" s="1"/>
      <c r="F67" s="1" t="s">
        <v>354</v>
      </c>
      <c r="G67" s="1"/>
      <c r="H67" s="168"/>
      <c r="I67" s="1"/>
      <c r="J67" s="1"/>
    </row>
    <row r="68" spans="1:12" s="127" customFormat="1" ht="15" customHeight="1">
      <c r="A68" s="170" t="s">
        <v>355</v>
      </c>
      <c r="B68" s="169"/>
      <c r="C68" s="1"/>
      <c r="D68" s="1"/>
      <c r="E68" s="1"/>
      <c r="F68" s="1" t="s">
        <v>356</v>
      </c>
      <c r="G68" s="1"/>
      <c r="H68" s="168"/>
      <c r="I68" s="1"/>
      <c r="J68" s="1"/>
    </row>
    <row r="69" spans="1:12" s="127" customFormat="1" ht="15" customHeight="1">
      <c r="A69" s="170" t="s">
        <v>357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358</v>
      </c>
      <c r="B71" s="169" t="s">
        <v>128</v>
      </c>
      <c r="C71" s="1"/>
      <c r="D71" s="1"/>
      <c r="E71" s="1"/>
      <c r="F71" s="164" t="s">
        <v>358</v>
      </c>
      <c r="G71" s="169" t="s">
        <v>128</v>
      </c>
      <c r="H71" s="1"/>
    </row>
    <row r="72" spans="1:12" s="127" customFormat="1" ht="15" customHeight="1">
      <c r="A72" s="170" t="s">
        <v>359</v>
      </c>
      <c r="B72" s="1"/>
      <c r="C72" s="1"/>
      <c r="D72" s="1"/>
      <c r="E72" s="1"/>
      <c r="F72" s="170" t="s">
        <v>360</v>
      </c>
      <c r="G72" s="1"/>
      <c r="H72" s="1"/>
    </row>
    <row r="73" spans="1:12" s="127" customFormat="1" ht="15" customHeight="1">
      <c r="A73" s="1" t="s">
        <v>361</v>
      </c>
      <c r="B73" s="1"/>
      <c r="C73" s="1"/>
      <c r="D73" s="1"/>
      <c r="E73" s="1"/>
      <c r="H73" s="1"/>
    </row>
    <row r="74" spans="1:12" s="127" customFormat="1" ht="15" customHeight="1">
      <c r="A74" s="170" t="s">
        <v>362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364</v>
      </c>
      <c r="G77" s="1" t="s">
        <v>365</v>
      </c>
      <c r="H77" s="1"/>
      <c r="I77" s="1"/>
      <c r="J77" s="1"/>
      <c r="K77" s="1"/>
      <c r="L77" s="1"/>
    </row>
    <row r="78" spans="1:12" s="127" customFormat="1" ht="15" customHeight="1">
      <c r="F78" s="1" t="s">
        <v>366</v>
      </c>
      <c r="G78" s="1" t="s">
        <v>367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74E9A52C-5055-4835-AA09-417246E335FA}"/>
    <hyperlink ref="A59" r:id="rId1" display="http://www.tslines.com/" xr:uid="{B275D15A-E6F9-4C37-BEFE-45EADDA7B63C}"/>
    <hyperlink ref="F59" r:id="rId2" display="http://www.tslines.com/" xr:uid="{04972023-0A64-44C0-A487-84B897D79171}"/>
    <hyperlink ref="G71" r:id="rId3" xr:uid="{68F0E1D4-CFDA-45A3-A18F-7EA12B3FA536}"/>
    <hyperlink ref="G76" r:id="rId4" xr:uid="{DD420B07-D0F5-4A6D-82D8-55331C4AC120}"/>
    <hyperlink ref="B71" r:id="rId5" xr:uid="{0551453F-42CA-4B1A-98D0-08EE34486F45}"/>
    <hyperlink ref="G66" r:id="rId6" display="mailto:cus.tslhph@tslines.com.vn" xr:uid="{784B2968-6B13-476C-8F94-7B5FE33D2EC6}"/>
    <hyperlink ref="B66" r:id="rId7" display="mailto:cus.tslhph@tslines.com.vn" xr:uid="{3A59E192-FCDA-40F7-B6DB-87957B929F4A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20.85546875" style="1" bestFit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58" t="s">
        <v>41</v>
      </c>
      <c r="D1" s="358"/>
      <c r="E1" s="358"/>
      <c r="F1" s="358"/>
      <c r="G1" s="358"/>
      <c r="H1" s="358"/>
      <c r="I1" s="358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59" t="s">
        <v>547</v>
      </c>
      <c r="B3" s="359"/>
      <c r="C3" s="359"/>
      <c r="D3" s="359"/>
      <c r="E3" s="359"/>
      <c r="F3" s="359"/>
      <c r="G3" s="359"/>
      <c r="H3" s="359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0" t="s">
        <v>67</v>
      </c>
      <c r="B5" s="291" t="s">
        <v>45</v>
      </c>
      <c r="C5" s="292" t="s">
        <v>46</v>
      </c>
      <c r="D5" s="363" t="s">
        <v>68</v>
      </c>
      <c r="E5" s="364"/>
      <c r="F5" s="292" t="s">
        <v>69</v>
      </c>
      <c r="G5" s="292" t="s">
        <v>70</v>
      </c>
      <c r="H5" s="293" t="s">
        <v>71</v>
      </c>
    </row>
    <row r="6" spans="1:204" ht="14.25" customHeight="1">
      <c r="A6" s="361"/>
      <c r="B6" s="59" t="s">
        <v>50</v>
      </c>
      <c r="C6" s="60" t="s">
        <v>51</v>
      </c>
      <c r="D6" s="340" t="s">
        <v>72</v>
      </c>
      <c r="E6" s="341"/>
      <c r="F6" s="61" t="s">
        <v>73</v>
      </c>
      <c r="G6" s="61" t="s">
        <v>74</v>
      </c>
      <c r="H6" s="62" t="s">
        <v>75</v>
      </c>
    </row>
    <row r="7" spans="1:204" ht="14.25" customHeight="1">
      <c r="A7" s="361"/>
      <c r="B7" s="59" t="s">
        <v>56</v>
      </c>
      <c r="C7" s="60" t="s">
        <v>57</v>
      </c>
      <c r="D7" s="340" t="s">
        <v>76</v>
      </c>
      <c r="E7" s="341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2"/>
      <c r="B8" s="63" t="s">
        <v>61</v>
      </c>
      <c r="C8" s="64" t="s">
        <v>62</v>
      </c>
      <c r="D8" s="333" t="s">
        <v>79</v>
      </c>
      <c r="E8" s="334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369</v>
      </c>
      <c r="B10" s="201" t="s">
        <v>548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6"/>
      <c r="G11" s="387"/>
      <c r="H11" s="133" t="s">
        <v>280</v>
      </c>
      <c r="I11" s="227" t="s">
        <v>549</v>
      </c>
      <c r="J11" s="228" t="s">
        <v>550</v>
      </c>
      <c r="K11" s="14"/>
    </row>
    <row r="12" spans="1:204" s="127" customFormat="1" ht="15" customHeight="1">
      <c r="A12" s="378" t="s">
        <v>283</v>
      </c>
      <c r="B12" s="372"/>
      <c r="C12" s="373"/>
      <c r="D12" s="136" t="s">
        <v>284</v>
      </c>
      <c r="E12" s="139" t="s">
        <v>285</v>
      </c>
      <c r="F12" s="388" t="s">
        <v>373</v>
      </c>
      <c r="G12" s="389"/>
      <c r="H12" s="136" t="s">
        <v>284</v>
      </c>
      <c r="I12" s="232" t="s">
        <v>551</v>
      </c>
      <c r="J12" s="247" t="s">
        <v>552</v>
      </c>
      <c r="K12" s="14"/>
    </row>
    <row r="13" spans="1:204" s="127" customFormat="1" ht="15" customHeight="1">
      <c r="A13" s="378"/>
      <c r="B13" s="374"/>
      <c r="C13" s="375"/>
      <c r="D13" s="140" t="s">
        <v>288</v>
      </c>
      <c r="E13" s="209" t="s">
        <v>290</v>
      </c>
      <c r="F13" s="388"/>
      <c r="G13" s="389"/>
      <c r="H13" s="189" t="s">
        <v>290</v>
      </c>
      <c r="I13" s="232" t="s">
        <v>553</v>
      </c>
      <c r="J13" s="247" t="s">
        <v>554</v>
      </c>
      <c r="K13" s="14"/>
    </row>
    <row r="14" spans="1:204" s="127" customFormat="1" ht="15" customHeight="1">
      <c r="A14" s="408" t="s">
        <v>50</v>
      </c>
      <c r="B14" s="273" t="s">
        <v>296</v>
      </c>
      <c r="C14" s="186" t="s">
        <v>330</v>
      </c>
      <c r="D14" s="142">
        <v>46083</v>
      </c>
      <c r="E14" s="143">
        <f t="shared" ref="E14:E21" si="0">D14+2</f>
        <v>46085</v>
      </c>
      <c r="F14" s="142" t="s">
        <v>802</v>
      </c>
      <c r="G14" s="143" t="s">
        <v>558</v>
      </c>
      <c r="H14" s="271">
        <v>46092</v>
      </c>
      <c r="I14" s="144">
        <f t="shared" ref="I14:I22" si="1">H14+5</f>
        <v>46097</v>
      </c>
      <c r="J14" s="143">
        <f t="shared" ref="J14:J22" si="2">H14+6</f>
        <v>46098</v>
      </c>
      <c r="K14" s="14"/>
    </row>
    <row r="15" spans="1:204" s="127" customFormat="1" ht="15" customHeight="1">
      <c r="A15" s="408"/>
      <c r="B15" s="273" t="s">
        <v>293</v>
      </c>
      <c r="C15" s="186" t="s">
        <v>780</v>
      </c>
      <c r="D15" s="142">
        <f t="shared" ref="D15:D22" si="3">D14+7</f>
        <v>46090</v>
      </c>
      <c r="E15" s="143">
        <f t="shared" si="0"/>
        <v>46092</v>
      </c>
      <c r="F15" s="142" t="s">
        <v>555</v>
      </c>
      <c r="G15" s="143" t="s">
        <v>766</v>
      </c>
      <c r="H15" s="271">
        <f t="shared" ref="H15:H21" si="4">H14+7</f>
        <v>46099</v>
      </c>
      <c r="I15" s="144">
        <f t="shared" si="1"/>
        <v>46104</v>
      </c>
      <c r="J15" s="143">
        <f t="shared" si="2"/>
        <v>46105</v>
      </c>
      <c r="K15" s="14"/>
    </row>
    <row r="16" spans="1:204" s="127" customFormat="1" ht="15" customHeight="1">
      <c r="A16" s="408"/>
      <c r="B16" s="273" t="s">
        <v>294</v>
      </c>
      <c r="C16" s="186" t="s">
        <v>781</v>
      </c>
      <c r="D16" s="142">
        <f t="shared" si="3"/>
        <v>46097</v>
      </c>
      <c r="E16" s="143">
        <f t="shared" si="0"/>
        <v>46099</v>
      </c>
      <c r="F16" s="142" t="s">
        <v>557</v>
      </c>
      <c r="G16" s="143" t="s">
        <v>766</v>
      </c>
      <c r="H16" s="271">
        <f t="shared" si="4"/>
        <v>46106</v>
      </c>
      <c r="I16" s="144">
        <f t="shared" si="1"/>
        <v>46111</v>
      </c>
      <c r="J16" s="143">
        <f t="shared" si="2"/>
        <v>46112</v>
      </c>
      <c r="K16" s="14"/>
    </row>
    <row r="17" spans="1:11" s="127" customFormat="1" ht="15" customHeight="1">
      <c r="A17" s="366"/>
      <c r="B17" s="273" t="s">
        <v>296</v>
      </c>
      <c r="C17" s="186" t="s">
        <v>544</v>
      </c>
      <c r="D17" s="142">
        <f t="shared" si="3"/>
        <v>46104</v>
      </c>
      <c r="E17" s="143">
        <f t="shared" si="0"/>
        <v>46106</v>
      </c>
      <c r="F17" s="305" t="s">
        <v>802</v>
      </c>
      <c r="G17" s="186" t="s">
        <v>766</v>
      </c>
      <c r="H17" s="271">
        <f t="shared" si="4"/>
        <v>46113</v>
      </c>
      <c r="I17" s="144">
        <f t="shared" si="1"/>
        <v>46118</v>
      </c>
      <c r="J17" s="143">
        <f t="shared" si="2"/>
        <v>46119</v>
      </c>
      <c r="K17" s="14"/>
    </row>
    <row r="18" spans="1:11" s="127" customFormat="1" ht="15" customHeight="1">
      <c r="A18" s="366"/>
      <c r="B18" s="273" t="s">
        <v>293</v>
      </c>
      <c r="C18" s="186" t="s">
        <v>782</v>
      </c>
      <c r="D18" s="142">
        <f t="shared" si="3"/>
        <v>46111</v>
      </c>
      <c r="E18" s="143">
        <f t="shared" si="0"/>
        <v>46113</v>
      </c>
      <c r="F18" s="305" t="s">
        <v>555</v>
      </c>
      <c r="G18" s="186" t="s">
        <v>767</v>
      </c>
      <c r="H18" s="271">
        <f t="shared" si="4"/>
        <v>46120</v>
      </c>
      <c r="I18" s="144">
        <f t="shared" si="1"/>
        <v>46125</v>
      </c>
      <c r="J18" s="143">
        <f t="shared" si="2"/>
        <v>46126</v>
      </c>
      <c r="K18" s="14"/>
    </row>
    <row r="19" spans="1:11" s="127" customFormat="1" ht="15" customHeight="1">
      <c r="A19" s="366"/>
      <c r="B19" s="273" t="s">
        <v>294</v>
      </c>
      <c r="C19" s="186" t="s">
        <v>831</v>
      </c>
      <c r="D19" s="142">
        <f t="shared" si="3"/>
        <v>46118</v>
      </c>
      <c r="E19" s="143">
        <f t="shared" si="0"/>
        <v>46120</v>
      </c>
      <c r="F19" s="305" t="s">
        <v>557</v>
      </c>
      <c r="G19" s="186" t="s">
        <v>767</v>
      </c>
      <c r="H19" s="271">
        <f t="shared" si="4"/>
        <v>46127</v>
      </c>
      <c r="I19" s="144">
        <f t="shared" si="1"/>
        <v>46132</v>
      </c>
      <c r="J19" s="143">
        <f t="shared" si="2"/>
        <v>46133</v>
      </c>
      <c r="K19" s="14"/>
    </row>
    <row r="20" spans="1:11" s="127" customFormat="1" ht="15" customHeight="1">
      <c r="A20" s="366"/>
      <c r="B20" s="273" t="s">
        <v>296</v>
      </c>
      <c r="C20" s="186" t="s">
        <v>545</v>
      </c>
      <c r="D20" s="142">
        <f t="shared" si="3"/>
        <v>46125</v>
      </c>
      <c r="E20" s="143">
        <f t="shared" si="0"/>
        <v>46127</v>
      </c>
      <c r="F20" s="305" t="s">
        <v>802</v>
      </c>
      <c r="G20" s="186" t="s">
        <v>767</v>
      </c>
      <c r="H20" s="271">
        <f t="shared" si="4"/>
        <v>46134</v>
      </c>
      <c r="I20" s="144">
        <f t="shared" si="1"/>
        <v>46139</v>
      </c>
      <c r="J20" s="143">
        <f t="shared" si="2"/>
        <v>46140</v>
      </c>
      <c r="K20" s="14"/>
    </row>
    <row r="21" spans="1:11" s="127" customFormat="1" ht="15" customHeight="1">
      <c r="A21" s="366"/>
      <c r="B21" s="273" t="s">
        <v>293</v>
      </c>
      <c r="C21" s="186" t="s">
        <v>832</v>
      </c>
      <c r="D21" s="142">
        <f t="shared" si="3"/>
        <v>46132</v>
      </c>
      <c r="E21" s="143">
        <f t="shared" si="0"/>
        <v>46134</v>
      </c>
      <c r="F21" s="305" t="s">
        <v>555</v>
      </c>
      <c r="G21" s="186" t="s">
        <v>769</v>
      </c>
      <c r="H21" s="271">
        <f t="shared" si="4"/>
        <v>46141</v>
      </c>
      <c r="I21" s="144">
        <f t="shared" si="1"/>
        <v>46146</v>
      </c>
      <c r="J21" s="143">
        <f t="shared" si="2"/>
        <v>46147</v>
      </c>
      <c r="K21" s="14"/>
    </row>
    <row r="22" spans="1:11" s="127" customFormat="1" ht="15" customHeight="1" thickBot="1">
      <c r="A22" s="409"/>
      <c r="B22" s="272" t="s">
        <v>294</v>
      </c>
      <c r="C22" s="148" t="s">
        <v>833</v>
      </c>
      <c r="D22" s="147">
        <f t="shared" si="3"/>
        <v>46139</v>
      </c>
      <c r="E22" s="148">
        <f>D22+2</f>
        <v>46141</v>
      </c>
      <c r="F22" s="147" t="s">
        <v>557</v>
      </c>
      <c r="G22" s="148" t="s">
        <v>769</v>
      </c>
      <c r="H22" s="272">
        <f>H21+7</f>
        <v>46148</v>
      </c>
      <c r="I22" s="149">
        <f t="shared" si="1"/>
        <v>46153</v>
      </c>
      <c r="J22" s="148">
        <f t="shared" si="2"/>
        <v>46154</v>
      </c>
      <c r="K22" s="14"/>
    </row>
    <row r="23" spans="1:11" s="127" customFormat="1" ht="15" customHeight="1" thickBot="1"/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6"/>
      <c r="G24" s="387"/>
      <c r="H24" s="133" t="s">
        <v>280</v>
      </c>
      <c r="I24" s="227" t="s">
        <v>549</v>
      </c>
      <c r="J24" s="228" t="s">
        <v>550</v>
      </c>
    </row>
    <row r="25" spans="1:11" s="14" customFormat="1" ht="15" customHeight="1">
      <c r="A25" s="370" t="s">
        <v>283</v>
      </c>
      <c r="B25" s="372"/>
      <c r="C25" s="373"/>
      <c r="D25" s="136" t="s">
        <v>284</v>
      </c>
      <c r="E25" s="139" t="s">
        <v>306</v>
      </c>
      <c r="F25" s="388" t="s">
        <v>373</v>
      </c>
      <c r="G25" s="389"/>
      <c r="H25" s="136" t="s">
        <v>284</v>
      </c>
      <c r="I25" s="232" t="s">
        <v>551</v>
      </c>
      <c r="J25" s="247" t="s">
        <v>552</v>
      </c>
    </row>
    <row r="26" spans="1:11" s="14" customFormat="1" ht="15" customHeight="1">
      <c r="A26" s="371"/>
      <c r="B26" s="374"/>
      <c r="C26" s="375"/>
      <c r="D26" s="140" t="s">
        <v>58</v>
      </c>
      <c r="E26" s="209" t="s">
        <v>290</v>
      </c>
      <c r="F26" s="388"/>
      <c r="G26" s="389"/>
      <c r="H26" s="189" t="s">
        <v>290</v>
      </c>
      <c r="I26" s="232" t="s">
        <v>553</v>
      </c>
      <c r="J26" s="247" t="s">
        <v>554</v>
      </c>
    </row>
    <row r="27" spans="1:11" s="14" customFormat="1" ht="15" customHeight="1">
      <c r="A27" s="367" t="s">
        <v>56</v>
      </c>
      <c r="B27" s="273" t="s">
        <v>313</v>
      </c>
      <c r="C27" s="186" t="s">
        <v>544</v>
      </c>
      <c r="D27" s="300" t="s">
        <v>295</v>
      </c>
      <c r="E27" s="143"/>
      <c r="F27" s="142" t="s">
        <v>802</v>
      </c>
      <c r="G27" s="143" t="s">
        <v>558</v>
      </c>
      <c r="H27" s="271">
        <v>46092</v>
      </c>
      <c r="I27" s="144">
        <f t="shared" ref="I27:I35" si="5">H27+5</f>
        <v>46097</v>
      </c>
      <c r="J27" s="143">
        <f t="shared" ref="J27:J35" si="6">H27+6</f>
        <v>46098</v>
      </c>
    </row>
    <row r="28" spans="1:11" s="14" customFormat="1" ht="15" customHeight="1">
      <c r="A28" s="367"/>
      <c r="B28" s="273" t="s">
        <v>312</v>
      </c>
      <c r="C28" s="186" t="s">
        <v>544</v>
      </c>
      <c r="D28" s="142">
        <v>46092</v>
      </c>
      <c r="E28" s="143">
        <f t="shared" ref="E28:E35" si="7">D28+3</f>
        <v>46095</v>
      </c>
      <c r="F28" s="142" t="s">
        <v>555</v>
      </c>
      <c r="G28" s="143" t="s">
        <v>766</v>
      </c>
      <c r="H28" s="271">
        <f t="shared" ref="H28:H34" si="8">H27+7</f>
        <v>46099</v>
      </c>
      <c r="I28" s="144">
        <f t="shared" si="5"/>
        <v>46104</v>
      </c>
      <c r="J28" s="143">
        <f t="shared" si="6"/>
        <v>46105</v>
      </c>
    </row>
    <row r="29" spans="1:11" s="14" customFormat="1" ht="15" customHeight="1">
      <c r="A29" s="367"/>
      <c r="B29" s="273" t="s">
        <v>396</v>
      </c>
      <c r="C29" s="186" t="s">
        <v>761</v>
      </c>
      <c r="D29" s="142">
        <f t="shared" ref="D29:D35" si="9">D28+7</f>
        <v>46099</v>
      </c>
      <c r="E29" s="143">
        <f t="shared" si="7"/>
        <v>46102</v>
      </c>
      <c r="F29" s="142" t="s">
        <v>557</v>
      </c>
      <c r="G29" s="143" t="s">
        <v>766</v>
      </c>
      <c r="H29" s="271">
        <f t="shared" si="8"/>
        <v>46106</v>
      </c>
      <c r="I29" s="144">
        <f t="shared" si="5"/>
        <v>46111</v>
      </c>
      <c r="J29" s="143">
        <f t="shared" si="6"/>
        <v>46112</v>
      </c>
    </row>
    <row r="30" spans="1:11" s="14" customFormat="1" ht="15" customHeight="1">
      <c r="A30" s="367"/>
      <c r="B30" s="273" t="s">
        <v>315</v>
      </c>
      <c r="C30" s="186" t="s">
        <v>545</v>
      </c>
      <c r="D30" s="142">
        <f t="shared" si="9"/>
        <v>46106</v>
      </c>
      <c r="E30" s="143">
        <f t="shared" si="7"/>
        <v>46109</v>
      </c>
      <c r="F30" s="305" t="s">
        <v>802</v>
      </c>
      <c r="G30" s="186" t="s">
        <v>766</v>
      </c>
      <c r="H30" s="271">
        <f t="shared" si="8"/>
        <v>46113</v>
      </c>
      <c r="I30" s="144">
        <f t="shared" si="5"/>
        <v>46118</v>
      </c>
      <c r="J30" s="143">
        <f t="shared" si="6"/>
        <v>46119</v>
      </c>
    </row>
    <row r="31" spans="1:11" s="14" customFormat="1" ht="15" customHeight="1">
      <c r="A31" s="367"/>
      <c r="B31" s="273" t="s">
        <v>312</v>
      </c>
      <c r="C31" s="186" t="s">
        <v>545</v>
      </c>
      <c r="D31" s="142">
        <f t="shared" si="9"/>
        <v>46113</v>
      </c>
      <c r="E31" s="143">
        <f t="shared" si="7"/>
        <v>46116</v>
      </c>
      <c r="F31" s="305" t="s">
        <v>555</v>
      </c>
      <c r="G31" s="186" t="s">
        <v>767</v>
      </c>
      <c r="H31" s="271">
        <f t="shared" si="8"/>
        <v>46120</v>
      </c>
      <c r="I31" s="144">
        <f t="shared" si="5"/>
        <v>46125</v>
      </c>
      <c r="J31" s="143">
        <f t="shared" si="6"/>
        <v>46126</v>
      </c>
    </row>
    <row r="32" spans="1:11" s="14" customFormat="1" ht="15" customHeight="1">
      <c r="A32" s="367"/>
      <c r="B32" s="273" t="s">
        <v>396</v>
      </c>
      <c r="C32" s="186" t="s">
        <v>762</v>
      </c>
      <c r="D32" s="142">
        <f t="shared" si="9"/>
        <v>46120</v>
      </c>
      <c r="E32" s="143">
        <f t="shared" si="7"/>
        <v>46123</v>
      </c>
      <c r="F32" s="305" t="s">
        <v>557</v>
      </c>
      <c r="G32" s="186" t="s">
        <v>767</v>
      </c>
      <c r="H32" s="271">
        <f t="shared" si="8"/>
        <v>46127</v>
      </c>
      <c r="I32" s="144">
        <f t="shared" si="5"/>
        <v>46132</v>
      </c>
      <c r="J32" s="143">
        <f t="shared" si="6"/>
        <v>46133</v>
      </c>
    </row>
    <row r="33" spans="1:16379" s="14" customFormat="1" ht="15" customHeight="1">
      <c r="A33" s="367"/>
      <c r="B33" s="273" t="s">
        <v>315</v>
      </c>
      <c r="C33" s="186" t="s">
        <v>546</v>
      </c>
      <c r="D33" s="142">
        <f t="shared" si="9"/>
        <v>46127</v>
      </c>
      <c r="E33" s="143">
        <f t="shared" si="7"/>
        <v>46130</v>
      </c>
      <c r="F33" s="305" t="s">
        <v>802</v>
      </c>
      <c r="G33" s="186" t="s">
        <v>767</v>
      </c>
      <c r="H33" s="271">
        <f t="shared" si="8"/>
        <v>46134</v>
      </c>
      <c r="I33" s="144">
        <f t="shared" si="5"/>
        <v>46139</v>
      </c>
      <c r="J33" s="143">
        <f t="shared" si="6"/>
        <v>46140</v>
      </c>
    </row>
    <row r="34" spans="1:16379" s="14" customFormat="1" ht="15" customHeight="1">
      <c r="A34" s="367"/>
      <c r="B34" s="273" t="s">
        <v>312</v>
      </c>
      <c r="C34" s="186" t="s">
        <v>546</v>
      </c>
      <c r="D34" s="142">
        <f t="shared" si="9"/>
        <v>46134</v>
      </c>
      <c r="E34" s="143">
        <f t="shared" si="7"/>
        <v>46137</v>
      </c>
      <c r="F34" s="305" t="s">
        <v>555</v>
      </c>
      <c r="G34" s="186" t="s">
        <v>769</v>
      </c>
      <c r="H34" s="271">
        <f t="shared" si="8"/>
        <v>46141</v>
      </c>
      <c r="I34" s="144">
        <f t="shared" si="5"/>
        <v>46146</v>
      </c>
      <c r="J34" s="143">
        <f t="shared" si="6"/>
        <v>46147</v>
      </c>
    </row>
    <row r="35" spans="1:16379" s="14" customFormat="1" ht="15" customHeight="1" thickBot="1">
      <c r="A35" s="368"/>
      <c r="B35" s="272" t="s">
        <v>396</v>
      </c>
      <c r="C35" s="148" t="s">
        <v>763</v>
      </c>
      <c r="D35" s="147">
        <f t="shared" si="9"/>
        <v>46141</v>
      </c>
      <c r="E35" s="148">
        <f t="shared" si="7"/>
        <v>46144</v>
      </c>
      <c r="F35" s="147" t="s">
        <v>557</v>
      </c>
      <c r="G35" s="148" t="s">
        <v>769</v>
      </c>
      <c r="H35" s="272">
        <f>H34+7</f>
        <v>46148</v>
      </c>
      <c r="I35" s="149">
        <f t="shared" si="5"/>
        <v>46153</v>
      </c>
      <c r="J35" s="148">
        <f t="shared" si="6"/>
        <v>46154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319</v>
      </c>
      <c r="F37" s="386"/>
      <c r="G37" s="387"/>
      <c r="H37" s="133" t="s">
        <v>279</v>
      </c>
      <c r="I37" s="227" t="s">
        <v>549</v>
      </c>
      <c r="J37" s="228" t="s">
        <v>550</v>
      </c>
    </row>
    <row r="38" spans="1:16379" s="127" customFormat="1" ht="15" customHeight="1">
      <c r="A38" s="370" t="s">
        <v>283</v>
      </c>
      <c r="B38" s="372"/>
      <c r="C38" s="373"/>
      <c r="D38" s="136" t="s">
        <v>284</v>
      </c>
      <c r="E38" s="139" t="s">
        <v>306</v>
      </c>
      <c r="F38" s="388" t="s">
        <v>373</v>
      </c>
      <c r="G38" s="389"/>
      <c r="H38" s="195" t="s">
        <v>284</v>
      </c>
      <c r="I38" s="232" t="s">
        <v>551</v>
      </c>
      <c r="J38" s="247" t="s">
        <v>552</v>
      </c>
    </row>
    <row r="39" spans="1:16379" s="127" customFormat="1" ht="15" customHeight="1">
      <c r="A39" s="371"/>
      <c r="B39" s="374"/>
      <c r="C39" s="375"/>
      <c r="D39" s="140" t="s">
        <v>63</v>
      </c>
      <c r="E39" s="155" t="s">
        <v>325</v>
      </c>
      <c r="F39" s="388"/>
      <c r="G39" s="389"/>
      <c r="H39" s="231" t="s">
        <v>289</v>
      </c>
      <c r="I39" s="232" t="s">
        <v>553</v>
      </c>
      <c r="J39" s="247" t="s">
        <v>554</v>
      </c>
    </row>
    <row r="40" spans="1:16379" s="127" customFormat="1" ht="15" customHeight="1">
      <c r="A40" s="366" t="s">
        <v>61</v>
      </c>
      <c r="B40" s="142" t="s">
        <v>299</v>
      </c>
      <c r="C40" s="186"/>
      <c r="D40" s="301" t="s">
        <v>830</v>
      </c>
      <c r="E40" s="143"/>
      <c r="F40" s="142" t="s">
        <v>802</v>
      </c>
      <c r="G40" s="143" t="s">
        <v>558</v>
      </c>
      <c r="H40" s="271">
        <v>46092</v>
      </c>
      <c r="I40" s="144">
        <f t="shared" ref="I40:I48" si="10">H40+5</f>
        <v>46097</v>
      </c>
      <c r="J40" s="143">
        <f t="shared" ref="J40:J48" si="11">H40+6</f>
        <v>46098</v>
      </c>
    </row>
    <row r="41" spans="1:16379" s="127" customFormat="1" ht="15" customHeight="1">
      <c r="A41" s="367"/>
      <c r="B41" s="142" t="s">
        <v>785</v>
      </c>
      <c r="C41" s="186" t="s">
        <v>761</v>
      </c>
      <c r="D41" s="144">
        <v>46091</v>
      </c>
      <c r="E41" s="143">
        <f t="shared" ref="E41:E48" si="12">D41+3</f>
        <v>46094</v>
      </c>
      <c r="F41" s="142" t="s">
        <v>555</v>
      </c>
      <c r="G41" s="143" t="s">
        <v>766</v>
      </c>
      <c r="H41" s="271">
        <f t="shared" ref="H41:H47" si="13">H40+7</f>
        <v>46099</v>
      </c>
      <c r="I41" s="144">
        <f t="shared" si="10"/>
        <v>46104</v>
      </c>
      <c r="J41" s="143">
        <f t="shared" si="11"/>
        <v>46105</v>
      </c>
    </row>
    <row r="42" spans="1:16379" s="127" customFormat="1" ht="15" customHeight="1">
      <c r="A42" s="367"/>
      <c r="B42" s="142" t="s">
        <v>329</v>
      </c>
      <c r="C42" s="186" t="s">
        <v>783</v>
      </c>
      <c r="D42" s="144">
        <f t="shared" ref="D42:D48" si="14">D41+7</f>
        <v>46098</v>
      </c>
      <c r="E42" s="143">
        <f t="shared" si="12"/>
        <v>46101</v>
      </c>
      <c r="F42" s="142" t="s">
        <v>557</v>
      </c>
      <c r="G42" s="143" t="s">
        <v>766</v>
      </c>
      <c r="H42" s="271">
        <f t="shared" si="13"/>
        <v>46106</v>
      </c>
      <c r="I42" s="144">
        <f t="shared" si="10"/>
        <v>46111</v>
      </c>
      <c r="J42" s="143">
        <f t="shared" si="11"/>
        <v>46112</v>
      </c>
    </row>
    <row r="43" spans="1:16379" s="127" customFormat="1" ht="15" customHeight="1">
      <c r="A43" s="367"/>
      <c r="B43" s="142" t="s">
        <v>785</v>
      </c>
      <c r="C43" s="186" t="s">
        <v>762</v>
      </c>
      <c r="D43" s="144">
        <f t="shared" si="14"/>
        <v>46105</v>
      </c>
      <c r="E43" s="143">
        <f t="shared" si="12"/>
        <v>46108</v>
      </c>
      <c r="F43" s="305" t="s">
        <v>802</v>
      </c>
      <c r="G43" s="186" t="s">
        <v>766</v>
      </c>
      <c r="H43" s="271">
        <f t="shared" si="13"/>
        <v>46113</v>
      </c>
      <c r="I43" s="144">
        <f t="shared" si="10"/>
        <v>46118</v>
      </c>
      <c r="J43" s="143">
        <f t="shared" si="11"/>
        <v>46119</v>
      </c>
    </row>
    <row r="44" spans="1:16379" s="127" customFormat="1" ht="15" customHeight="1">
      <c r="A44" s="367"/>
      <c r="B44" s="142" t="s">
        <v>329</v>
      </c>
      <c r="C44" s="186" t="s">
        <v>784</v>
      </c>
      <c r="D44" s="144">
        <f t="shared" si="14"/>
        <v>46112</v>
      </c>
      <c r="E44" s="143">
        <f t="shared" si="12"/>
        <v>46115</v>
      </c>
      <c r="F44" s="305" t="s">
        <v>555</v>
      </c>
      <c r="G44" s="186" t="s">
        <v>767</v>
      </c>
      <c r="H44" s="271">
        <f t="shared" si="13"/>
        <v>46120</v>
      </c>
      <c r="I44" s="144">
        <f t="shared" si="10"/>
        <v>46125</v>
      </c>
      <c r="J44" s="143">
        <f t="shared" si="11"/>
        <v>46126</v>
      </c>
    </row>
    <row r="45" spans="1:16379" s="127" customFormat="1" ht="15" customHeight="1">
      <c r="A45" s="367"/>
      <c r="B45" s="142" t="s">
        <v>785</v>
      </c>
      <c r="C45" s="186" t="s">
        <v>763</v>
      </c>
      <c r="D45" s="144">
        <f t="shared" si="14"/>
        <v>46119</v>
      </c>
      <c r="E45" s="143">
        <f t="shared" si="12"/>
        <v>46122</v>
      </c>
      <c r="F45" s="305" t="s">
        <v>557</v>
      </c>
      <c r="G45" s="186" t="s">
        <v>767</v>
      </c>
      <c r="H45" s="271">
        <f t="shared" si="13"/>
        <v>46127</v>
      </c>
      <c r="I45" s="144">
        <f t="shared" si="10"/>
        <v>46132</v>
      </c>
      <c r="J45" s="143">
        <f t="shared" si="11"/>
        <v>46133</v>
      </c>
    </row>
    <row r="46" spans="1:16379" s="127" customFormat="1" ht="15" customHeight="1">
      <c r="A46" s="367"/>
      <c r="B46" s="142" t="s">
        <v>329</v>
      </c>
      <c r="C46" s="186" t="s">
        <v>834</v>
      </c>
      <c r="D46" s="144">
        <f t="shared" si="14"/>
        <v>46126</v>
      </c>
      <c r="E46" s="143">
        <f t="shared" si="12"/>
        <v>46129</v>
      </c>
      <c r="F46" s="305" t="s">
        <v>802</v>
      </c>
      <c r="G46" s="186" t="s">
        <v>767</v>
      </c>
      <c r="H46" s="271">
        <f t="shared" si="13"/>
        <v>46134</v>
      </c>
      <c r="I46" s="144">
        <f t="shared" si="10"/>
        <v>46139</v>
      </c>
      <c r="J46" s="143">
        <f t="shared" si="11"/>
        <v>46140</v>
      </c>
    </row>
    <row r="47" spans="1:16379" s="127" customFormat="1" ht="15" customHeight="1">
      <c r="A47" s="367"/>
      <c r="B47" s="142" t="s">
        <v>785</v>
      </c>
      <c r="C47" s="186" t="s">
        <v>803</v>
      </c>
      <c r="D47" s="144">
        <f t="shared" si="14"/>
        <v>46133</v>
      </c>
      <c r="E47" s="143">
        <f t="shared" si="12"/>
        <v>46136</v>
      </c>
      <c r="F47" s="305" t="s">
        <v>555</v>
      </c>
      <c r="G47" s="186" t="s">
        <v>769</v>
      </c>
      <c r="H47" s="271">
        <f t="shared" si="13"/>
        <v>46141</v>
      </c>
      <c r="I47" s="144">
        <f t="shared" si="10"/>
        <v>46146</v>
      </c>
      <c r="J47" s="143">
        <f t="shared" si="11"/>
        <v>46147</v>
      </c>
    </row>
    <row r="48" spans="1:16379" s="127" customFormat="1" ht="15" customHeight="1" thickBot="1">
      <c r="A48" s="368"/>
      <c r="B48" s="147" t="s">
        <v>329</v>
      </c>
      <c r="C48" s="148" t="s">
        <v>835</v>
      </c>
      <c r="D48" s="149">
        <f t="shared" si="14"/>
        <v>46140</v>
      </c>
      <c r="E48" s="148">
        <f t="shared" si="12"/>
        <v>46143</v>
      </c>
      <c r="F48" s="147" t="s">
        <v>557</v>
      </c>
      <c r="G48" s="148" t="s">
        <v>769</v>
      </c>
      <c r="H48" s="272">
        <f>H47+7</f>
        <v>46148</v>
      </c>
      <c r="I48" s="149">
        <f t="shared" si="10"/>
        <v>46153</v>
      </c>
      <c r="J48" s="148">
        <f t="shared" si="11"/>
        <v>46154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331</v>
      </c>
      <c r="J51" s="157"/>
      <c r="K51" s="157"/>
    </row>
    <row r="52" spans="1:204" s="156" customFormat="1" ht="15" customHeight="1">
      <c r="A52" s="369" t="s">
        <v>332</v>
      </c>
      <c r="B52" s="369"/>
      <c r="C52" s="369"/>
      <c r="D52" s="369"/>
      <c r="E52" s="369"/>
      <c r="F52" s="369"/>
      <c r="G52" s="369"/>
      <c r="H52" s="369"/>
      <c r="I52" s="158"/>
    </row>
    <row r="53" spans="1:204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</row>
    <row r="54" spans="1:204" s="156" customFormat="1" ht="15" customHeight="1">
      <c r="A54" s="156" t="s">
        <v>333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334</v>
      </c>
      <c r="B56" s="43"/>
      <c r="C56" s="43"/>
      <c r="D56" s="43"/>
      <c r="E56" s="43"/>
      <c r="F56" s="164" t="s">
        <v>335</v>
      </c>
      <c r="G56" s="162"/>
      <c r="H56" s="162"/>
      <c r="I56" s="167"/>
      <c r="J56" s="167"/>
    </row>
    <row r="57" spans="1:204" s="127" customFormat="1" ht="15" customHeight="1">
      <c r="A57" s="165" t="s">
        <v>336</v>
      </c>
      <c r="B57" s="1"/>
      <c r="C57" s="1"/>
      <c r="D57" s="1"/>
      <c r="E57" s="166"/>
      <c r="F57" s="1" t="s">
        <v>337</v>
      </c>
      <c r="G57" s="162"/>
      <c r="H57" s="162"/>
    </row>
    <row r="58" spans="1:204" s="127" customFormat="1" ht="15" customHeight="1">
      <c r="A58" s="1" t="s">
        <v>338</v>
      </c>
      <c r="B58" s="1"/>
      <c r="C58" s="1"/>
      <c r="D58" s="1"/>
      <c r="E58" s="166"/>
      <c r="F58" s="1" t="s">
        <v>339</v>
      </c>
      <c r="G58" s="162"/>
      <c r="H58" s="162"/>
    </row>
    <row r="59" spans="1:204" s="127" customFormat="1" ht="15" customHeight="1">
      <c r="A59" s="1" t="s">
        <v>340</v>
      </c>
      <c r="B59" s="1"/>
      <c r="C59" s="1"/>
      <c r="D59" s="166"/>
      <c r="E59" s="166"/>
      <c r="F59" s="1" t="s">
        <v>340</v>
      </c>
      <c r="G59" s="162"/>
      <c r="H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4" s="127" customFormat="1" ht="15" customHeight="1">
      <c r="A61" s="164" t="s">
        <v>341</v>
      </c>
      <c r="B61" s="43"/>
      <c r="C61" s="1"/>
      <c r="D61" s="1"/>
      <c r="E61" s="1"/>
      <c r="F61" s="164" t="s">
        <v>341</v>
      </c>
      <c r="G61" s="162"/>
      <c r="H61" s="162"/>
      <c r="I61" s="1"/>
      <c r="J61" s="1"/>
    </row>
    <row r="62" spans="1:204" s="127" customFormat="1" ht="15" customHeight="1">
      <c r="A62" s="1" t="s">
        <v>342</v>
      </c>
      <c r="B62" s="1" t="s">
        <v>343</v>
      </c>
      <c r="C62" s="1"/>
      <c r="D62" s="1"/>
      <c r="E62" s="1"/>
      <c r="F62" s="1" t="s">
        <v>344</v>
      </c>
      <c r="G62" s="1" t="s">
        <v>345</v>
      </c>
      <c r="H62" s="1"/>
      <c r="I62" s="1"/>
      <c r="J62" s="1"/>
    </row>
    <row r="63" spans="1:204" s="127" customFormat="1" ht="15" customHeight="1">
      <c r="A63" s="1" t="s">
        <v>346</v>
      </c>
      <c r="B63" s="1" t="s">
        <v>347</v>
      </c>
      <c r="C63" s="1"/>
      <c r="D63" s="1"/>
      <c r="E63" s="1"/>
      <c r="F63" s="1" t="s">
        <v>348</v>
      </c>
      <c r="G63" s="1" t="s">
        <v>349</v>
      </c>
      <c r="H63" s="162"/>
      <c r="I63" s="1"/>
      <c r="J63" s="1"/>
    </row>
    <row r="64" spans="1:204" s="127" customFormat="1" ht="15" customHeight="1">
      <c r="A64" s="1" t="s">
        <v>350</v>
      </c>
      <c r="B64" s="1" t="s">
        <v>351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352</v>
      </c>
      <c r="B66" s="169" t="s">
        <v>116</v>
      </c>
      <c r="C66" s="1"/>
      <c r="D66" s="1"/>
      <c r="E66" s="1"/>
      <c r="F66" s="164" t="s">
        <v>352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353</v>
      </c>
      <c r="B67" s="1"/>
      <c r="C67" s="1"/>
      <c r="D67" s="1"/>
      <c r="E67" s="1"/>
      <c r="F67" s="1" t="s">
        <v>354</v>
      </c>
      <c r="G67" s="1"/>
      <c r="H67" s="168"/>
      <c r="I67" s="1"/>
      <c r="J67" s="1"/>
    </row>
    <row r="68" spans="1:12" s="127" customFormat="1" ht="15" customHeight="1">
      <c r="A68" s="170" t="s">
        <v>355</v>
      </c>
      <c r="B68" s="169"/>
      <c r="C68" s="1"/>
      <c r="D68" s="1"/>
      <c r="E68" s="1"/>
      <c r="F68" s="1" t="s">
        <v>356</v>
      </c>
      <c r="G68" s="1"/>
      <c r="H68" s="168"/>
      <c r="I68" s="1"/>
      <c r="J68" s="1"/>
    </row>
    <row r="69" spans="1:12" s="127" customFormat="1" ht="15" customHeight="1">
      <c r="A69" s="170" t="s">
        <v>357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358</v>
      </c>
      <c r="B71" s="169" t="s">
        <v>128</v>
      </c>
      <c r="C71" s="1"/>
      <c r="D71" s="1"/>
      <c r="E71" s="1"/>
      <c r="F71" s="164" t="s">
        <v>358</v>
      </c>
      <c r="G71" s="169" t="s">
        <v>128</v>
      </c>
      <c r="H71" s="1"/>
    </row>
    <row r="72" spans="1:12" s="127" customFormat="1" ht="15" customHeight="1">
      <c r="A72" s="170" t="s">
        <v>359</v>
      </c>
      <c r="B72" s="1"/>
      <c r="C72" s="1"/>
      <c r="D72" s="1"/>
      <c r="E72" s="1"/>
      <c r="F72" s="170" t="s">
        <v>360</v>
      </c>
      <c r="G72" s="1"/>
      <c r="H72" s="1"/>
    </row>
    <row r="73" spans="1:12" s="127" customFormat="1" ht="15" customHeight="1">
      <c r="A73" s="1" t="s">
        <v>361</v>
      </c>
      <c r="B73" s="1"/>
      <c r="C73" s="1"/>
      <c r="D73" s="1"/>
      <c r="E73" s="1"/>
      <c r="H73" s="1"/>
    </row>
    <row r="74" spans="1:12" s="127" customFormat="1" ht="15" customHeight="1">
      <c r="A74" s="170" t="s">
        <v>362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364</v>
      </c>
      <c r="G77" s="1" t="s">
        <v>365</v>
      </c>
      <c r="H77" s="1"/>
      <c r="I77" s="1"/>
      <c r="J77" s="1"/>
      <c r="K77" s="1"/>
      <c r="L77" s="1"/>
    </row>
    <row r="78" spans="1:12" s="127" customFormat="1" ht="15" customHeight="1">
      <c r="F78" s="1" t="s">
        <v>366</v>
      </c>
      <c r="G78" s="1" t="s">
        <v>367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G82" s="168"/>
      <c r="H82" s="168"/>
      <c r="M82" s="9"/>
      <c r="N82" s="9"/>
    </row>
    <row r="83" spans="1:14" ht="15" customHeight="1">
      <c r="M83" s="9"/>
      <c r="N83" s="9"/>
    </row>
    <row r="85" spans="1:14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  <mergeCell ref="A38:A39"/>
    <mergeCell ref="B38:C39"/>
    <mergeCell ref="F38:G39"/>
    <mergeCell ref="A52:H53"/>
    <mergeCell ref="A40:A48"/>
    <mergeCell ref="F37:G37"/>
    <mergeCell ref="A25:A26"/>
    <mergeCell ref="B25:C26"/>
    <mergeCell ref="A27:A35"/>
    <mergeCell ref="F24:G24"/>
    <mergeCell ref="F25:G26"/>
  </mergeCells>
  <hyperlinks>
    <hyperlink ref="A2" location="MENU!A1" display="BACK TO MENU" xr:uid="{B92E1E89-DBA6-4655-8F3F-9624DD5E119D}"/>
    <hyperlink ref="A59" r:id="rId1" display="http://www.tslines.com/" xr:uid="{9128DF05-6AD1-4E68-A419-64BAB0253E40}"/>
    <hyperlink ref="F59" r:id="rId2" display="http://www.tslines.com/" xr:uid="{91E28E92-6D7C-451F-BA7C-121029FE3310}"/>
    <hyperlink ref="G71" r:id="rId3" xr:uid="{5D006E64-46C7-478B-8881-4C6F20F4461C}"/>
    <hyperlink ref="G76" r:id="rId4" xr:uid="{24BC8A5B-102D-4B66-A0BF-728483D2EE5E}"/>
    <hyperlink ref="B71" r:id="rId5" xr:uid="{7EABA26B-6527-442A-9C0F-61EE9BA9206D}"/>
    <hyperlink ref="G66" r:id="rId6" display="mailto:cus.tslhph@tslines.com.vn" xr:uid="{91623C86-48C1-4624-BE4E-5EBB3B199359}"/>
    <hyperlink ref="B66" r:id="rId7" display="mailto:cus.tslhph@tslines.com.vn" xr:uid="{ADD231CD-F2C1-4E46-B55F-A84BFEC257E4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  <vt:lpstr>RED SEA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Naava - CSOB - TSLHPH</cp:lastModifiedBy>
  <cp:revision/>
  <dcterms:created xsi:type="dcterms:W3CDTF">2023-11-29T02:07:09Z</dcterms:created>
  <dcterms:modified xsi:type="dcterms:W3CDTF">2026-02-23T07:53:24Z</dcterms:modified>
  <cp:category/>
  <cp:contentStatus/>
</cp:coreProperties>
</file>